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mbeddings/oleObject1.bin" ContentType="application/vnd.openxmlformats-officedocument.oleObject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-obataa\Desktop\"/>
    </mc:Choice>
  </mc:AlternateContent>
  <xr:revisionPtr revIDLastSave="0" documentId="13_ncr:1_{1377FD6F-8876-4D15-926B-F8AC4C140757}" xr6:coauthVersionLast="47" xr6:coauthVersionMax="47" xr10:uidLastSave="{00000000-0000-0000-0000-000000000000}"/>
  <workbookProtection workbookAlgorithmName="SHA-512" workbookHashValue="SbL00sKsevw2CjS9EgC68Tj5xibFuwbv/kQQ5RlGHb+rkAMxMRIcwHRWGuEyg90ZS+ez+7l2j5wma4K35zbCNQ==" workbookSaltValue="puSnL8dlHha1+9FlcG371A==" workbookSpinCount="100000" lockStructure="1"/>
  <bookViews>
    <workbookView xWindow="20370" yWindow="-4815" windowWidth="29040" windowHeight="15990" tabRatio="655" xr2:uid="{00000000-000D-0000-FFFF-FFFF00000000}"/>
  </bookViews>
  <sheets>
    <sheet name="はじめ" sheetId="6" r:id="rId1"/>
    <sheet name="1_学校情報" sheetId="15" r:id="rId2"/>
    <sheet name="2_顧問アンケ" sheetId="12" r:id="rId3"/>
    <sheet name="3_参加者" sheetId="16" r:id="rId4"/>
    <sheet name="4_番組" sheetId="17" r:id="rId5"/>
    <sheet name="5_申込書" sheetId="1" r:id="rId6"/>
    <sheet name="作業用（触らないで！)" sheetId="13" r:id="rId7"/>
  </sheets>
  <definedNames>
    <definedName name="_xlnm.Print_Area" localSheetId="1">'1_学校情報'!$A$1:$N$19</definedName>
    <definedName name="_xlnm.Print_Area" localSheetId="2">'2_顧問アンケ'!$A$1:$J$13</definedName>
    <definedName name="_xlnm.Print_Area" localSheetId="3">'3_参加者'!$B$4:$J$14</definedName>
    <definedName name="_xlnm.Print_Area" localSheetId="4">'4_番組'!$B$4:$L$21</definedName>
    <definedName name="_xlnm.Print_Area" localSheetId="5">'5_申込書'!$A$3:$K$44</definedName>
    <definedName name="_xlnm.Print_Area" localSheetId="0">はじめ!$B$2:$M$34</definedName>
    <definedName name="_xlnm.Print_Titles" localSheetId="3">'3_参加者'!$4:$6</definedName>
    <definedName name="作品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3" i="16" l="1"/>
  <c r="P12" i="16"/>
  <c r="P11" i="16"/>
  <c r="P10" i="16"/>
  <c r="P9" i="16"/>
  <c r="P8" i="16"/>
  <c r="J20" i="13" l="1"/>
  <c r="J19" i="13"/>
  <c r="J18" i="13"/>
  <c r="J17" i="13"/>
  <c r="J15" i="13"/>
  <c r="J14" i="13"/>
  <c r="J13" i="13"/>
  <c r="J12" i="13"/>
  <c r="J11" i="13"/>
  <c r="J10" i="13"/>
  <c r="K8" i="13"/>
  <c r="K7" i="13"/>
  <c r="K6" i="13"/>
  <c r="K5" i="13"/>
  <c r="K4" i="13"/>
  <c r="C9" i="1"/>
  <c r="H22" i="13" l="1"/>
  <c r="H21" i="13"/>
  <c r="H20" i="13"/>
  <c r="H19" i="13"/>
  <c r="H18" i="13"/>
  <c r="H17" i="13"/>
  <c r="B8" i="12"/>
  <c r="O13" i="16"/>
  <c r="O12" i="16"/>
  <c r="O11" i="16"/>
  <c r="O10" i="16"/>
  <c r="O9" i="16"/>
  <c r="O8" i="16"/>
  <c r="I22" i="13"/>
  <c r="G26" i="1" s="1"/>
  <c r="I21" i="13"/>
  <c r="G25" i="1" s="1"/>
  <c r="G22" i="13"/>
  <c r="G21" i="13"/>
  <c r="G20" i="13"/>
  <c r="G19" i="13"/>
  <c r="G18" i="13"/>
  <c r="G17" i="13"/>
  <c r="F21" i="13"/>
  <c r="F22" i="13"/>
  <c r="E22" i="13"/>
  <c r="C26" i="1" s="1"/>
  <c r="E21" i="13"/>
  <c r="C25" i="1" s="1"/>
  <c r="E20" i="13"/>
  <c r="G22" i="1" s="1"/>
  <c r="E19" i="13"/>
  <c r="G21" i="1" s="1"/>
  <c r="E18" i="13"/>
  <c r="C22" i="1" s="1"/>
  <c r="E17" i="13"/>
  <c r="C21" i="1" s="1"/>
  <c r="H15" i="13"/>
  <c r="G15" i="13"/>
  <c r="F15" i="13"/>
  <c r="E15" i="13"/>
  <c r="D15" i="13"/>
  <c r="H14" i="13"/>
  <c r="G14" i="13"/>
  <c r="F14" i="13"/>
  <c r="E14" i="13"/>
  <c r="D14" i="13"/>
  <c r="H13" i="13"/>
  <c r="G13" i="13"/>
  <c r="F13" i="13"/>
  <c r="E13" i="13"/>
  <c r="D13" i="13"/>
  <c r="H12" i="13"/>
  <c r="G12" i="13"/>
  <c r="F12" i="13"/>
  <c r="E12" i="13"/>
  <c r="D12" i="13"/>
  <c r="H11" i="13"/>
  <c r="G11" i="13"/>
  <c r="F11" i="13"/>
  <c r="E11" i="13"/>
  <c r="D11" i="13"/>
  <c r="H10" i="13"/>
  <c r="G10" i="13"/>
  <c r="F10" i="13"/>
  <c r="E10" i="13"/>
  <c r="D10" i="13"/>
  <c r="B21" i="13"/>
  <c r="B20" i="13"/>
  <c r="B19" i="13"/>
  <c r="B18" i="13"/>
  <c r="B17" i="13"/>
  <c r="B15" i="13"/>
  <c r="B14" i="13"/>
  <c r="B13" i="13"/>
  <c r="B12" i="13"/>
  <c r="B11" i="13"/>
  <c r="B10" i="13"/>
  <c r="B8" i="13"/>
  <c r="B7" i="13"/>
  <c r="B6" i="13"/>
  <c r="B5" i="13"/>
  <c r="B4" i="13"/>
  <c r="D5" i="13"/>
  <c r="E5" i="13"/>
  <c r="F5" i="13"/>
  <c r="G5" i="13"/>
  <c r="H5" i="13"/>
  <c r="I5" i="13"/>
  <c r="J5" i="13"/>
  <c r="D6" i="13"/>
  <c r="E6" i="13"/>
  <c r="F6" i="13"/>
  <c r="G6" i="13"/>
  <c r="H6" i="13"/>
  <c r="I6" i="13"/>
  <c r="J6" i="13"/>
  <c r="D7" i="13"/>
  <c r="E7" i="13"/>
  <c r="F7" i="13"/>
  <c r="G7" i="13"/>
  <c r="H7" i="13"/>
  <c r="I7" i="13"/>
  <c r="J7" i="13"/>
  <c r="D8" i="13"/>
  <c r="E8" i="13"/>
  <c r="F8" i="13"/>
  <c r="G8" i="13"/>
  <c r="H8" i="13"/>
  <c r="I8" i="13"/>
  <c r="J8" i="13"/>
  <c r="J4" i="13"/>
  <c r="I4" i="13"/>
  <c r="H4" i="13"/>
  <c r="G4" i="13"/>
  <c r="F4" i="13"/>
  <c r="E4" i="13"/>
  <c r="R2" i="13"/>
  <c r="J26" i="17"/>
  <c r="N2" i="13" s="1"/>
  <c r="E32" i="1" s="1"/>
  <c r="M32" i="1" s="1"/>
  <c r="N32" i="1" s="1"/>
  <c r="J25" i="17"/>
  <c r="M2" i="13" s="1"/>
  <c r="E31" i="1" s="1"/>
  <c r="M31" i="1" s="1"/>
  <c r="N31" i="1" s="1"/>
  <c r="J24" i="17"/>
  <c r="L2" i="13" s="1"/>
  <c r="E30" i="1" s="1"/>
  <c r="M30" i="1" s="1"/>
  <c r="N30" i="1" s="1"/>
  <c r="I2" i="13"/>
  <c r="G2" i="13"/>
  <c r="G13" i="1" s="1"/>
  <c r="F2" i="13"/>
  <c r="D12" i="1" s="1"/>
  <c r="E2" i="13" l="1"/>
  <c r="C11" i="1" s="1"/>
  <c r="D2" i="13"/>
  <c r="C10" i="1" s="1"/>
  <c r="H2" i="13"/>
  <c r="C13" i="1" s="1"/>
  <c r="C2" i="13"/>
  <c r="H17" i="16" l="1"/>
  <c r="K2" i="13" s="1"/>
  <c r="G17" i="16"/>
  <c r="N9" i="16"/>
  <c r="N10" i="16"/>
  <c r="N11" i="16"/>
  <c r="N12" i="16"/>
  <c r="N13" i="16"/>
  <c r="N8" i="16"/>
  <c r="L9" i="16"/>
  <c r="M9" i="16"/>
  <c r="L10" i="16"/>
  <c r="M10" i="16"/>
  <c r="L11" i="16"/>
  <c r="M11" i="16"/>
  <c r="L12" i="16"/>
  <c r="M12" i="16"/>
  <c r="L13" i="16"/>
  <c r="M13" i="16"/>
  <c r="M8" i="16"/>
  <c r="L8" i="16"/>
  <c r="E29" i="1" l="1"/>
  <c r="M29" i="1" s="1"/>
  <c r="N29" i="1" s="1"/>
  <c r="J2" i="13"/>
  <c r="E28" i="1" s="1"/>
  <c r="M28" i="1" s="1"/>
  <c r="P15" i="16"/>
  <c r="Q2" i="13" s="1"/>
  <c r="H28" i="1" s="1"/>
  <c r="J18" i="1" l="1"/>
  <c r="J16" i="1"/>
  <c r="G17" i="1"/>
  <c r="G18" i="1"/>
  <c r="G16" i="1"/>
  <c r="J17" i="1"/>
  <c r="B40" i="1"/>
  <c r="F18" i="1"/>
  <c r="F17" i="1"/>
  <c r="F16" i="1"/>
  <c r="C18" i="1"/>
  <c r="C17" i="1"/>
  <c r="C16" i="1"/>
  <c r="N28" i="1"/>
  <c r="D4" i="13"/>
</calcChain>
</file>

<file path=xl/sharedStrings.xml><?xml version="1.0" encoding="utf-8"?>
<sst xmlns="http://schemas.openxmlformats.org/spreadsheetml/2006/main" count="244" uniqueCount="197">
  <si>
    <t>学校所在地</t>
    <rPh sb="0" eb="2">
      <t>ガッコウ</t>
    </rPh>
    <rPh sb="2" eb="5">
      <t>ショザイチ</t>
    </rPh>
    <phoneticPr fontId="1"/>
  </si>
  <si>
    <t>備考</t>
    <rPh sb="0" eb="2">
      <t>ビコウ</t>
    </rPh>
    <phoneticPr fontId="4"/>
  </si>
  <si>
    <t>ＯＫ！（エントリーなし）</t>
  </si>
  <si>
    <t>ＯＫ！</t>
  </si>
  <si>
    <t>〒</t>
  </si>
  <si>
    <t>アナウンス</t>
  </si>
  <si>
    <t>朗読</t>
  </si>
  <si>
    <t>参加人数</t>
  </si>
  <si>
    <t>＃</t>
  </si>
  <si>
    <t>A</t>
    <phoneticPr fontId="4"/>
  </si>
  <si>
    <t>TBL種別</t>
    <rPh sb="3" eb="5">
      <t>シュベツ</t>
    </rPh>
    <phoneticPr fontId="4"/>
  </si>
  <si>
    <t>※このアドレスは申込み専用</t>
    <rPh sb="8" eb="10">
      <t>モウシコ</t>
    </rPh>
    <rPh sb="11" eb="13">
      <t>センヨウ</t>
    </rPh>
    <phoneticPr fontId="4"/>
  </si>
  <si>
    <t>締切り</t>
    <rPh sb="0" eb="1">
      <t>シ</t>
    </rPh>
    <rPh sb="1" eb="2">
      <t>キ</t>
    </rPh>
    <phoneticPr fontId="4"/>
  </si>
  <si>
    <t>TEL</t>
    <phoneticPr fontId="1"/>
  </si>
  <si>
    <t>学校名(正式名)</t>
    <rPh sb="0" eb="2">
      <t>ガッコウ</t>
    </rPh>
    <rPh sb="2" eb="3">
      <t>メイ</t>
    </rPh>
    <rPh sb="4" eb="7">
      <t>セイシキメイ</t>
    </rPh>
    <phoneticPr fontId="1"/>
  </si>
  <si>
    <t>エントリーシートへの入力　及び　送信のしかた</t>
    <rPh sb="10" eb="12">
      <t>ニュウリョク</t>
    </rPh>
    <rPh sb="13" eb="14">
      <t>オヨ</t>
    </rPh>
    <rPh sb="16" eb="18">
      <t>ソウシン</t>
    </rPh>
    <phoneticPr fontId="4"/>
  </si>
  <si>
    <t>審査員証
（指導者講習会）
の有無</t>
    <rPh sb="0" eb="3">
      <t>シンサイン</t>
    </rPh>
    <rPh sb="3" eb="4">
      <t>ショウ</t>
    </rPh>
    <rPh sb="6" eb="9">
      <t>シドウシャ</t>
    </rPh>
    <rPh sb="9" eb="12">
      <t>コウシュウカイ</t>
    </rPh>
    <rPh sb="15" eb="17">
      <t>ウム</t>
    </rPh>
    <phoneticPr fontId="4"/>
  </si>
  <si>
    <t xml:space="preserve">E-mail </t>
    <phoneticPr fontId="4"/>
  </si>
  <si>
    <t>代表生徒名</t>
    <rPh sb="0" eb="2">
      <t>ダイヒョウ</t>
    </rPh>
    <rPh sb="2" eb="4">
      <t>セイト</t>
    </rPh>
    <rPh sb="4" eb="5">
      <t>メイ</t>
    </rPh>
    <phoneticPr fontId="1"/>
  </si>
  <si>
    <t>人</t>
    <rPh sb="0" eb="1">
      <t>ニン</t>
    </rPh>
    <phoneticPr fontId="1"/>
  </si>
  <si>
    <t>〒　</t>
    <phoneticPr fontId="1"/>
  </si>
  <si>
    <t>学校番号</t>
    <rPh sb="0" eb="2">
      <t>ガッコウ</t>
    </rPh>
    <rPh sb="2" eb="4">
      <t>バンゴウ</t>
    </rPh>
    <phoneticPr fontId="1"/>
  </si>
  <si>
    <t>（記入不要です）</t>
    <rPh sb="1" eb="3">
      <t>キニュウ</t>
    </rPh>
    <rPh sb="3" eb="5">
      <t>フヨウ</t>
    </rPh>
    <phoneticPr fontId="1"/>
  </si>
  <si>
    <t>住所</t>
    <rPh sb="0" eb="2">
      <t>ジュウショ</t>
    </rPh>
    <phoneticPr fontId="1"/>
  </si>
  <si>
    <t>※ 問合せ用アドレス</t>
    <rPh sb="2" eb="3">
      <t>ト</t>
    </rPh>
    <rPh sb="3" eb="4">
      <t>ア</t>
    </rPh>
    <rPh sb="5" eb="6">
      <t>ヨウ</t>
    </rPh>
    <phoneticPr fontId="4"/>
  </si>
  <si>
    <t>朗読</t>
    <rPh sb="0" eb="2">
      <t>ロウドク</t>
    </rPh>
    <phoneticPr fontId="1"/>
  </si>
  <si>
    <t>朗読</t>
    <rPh sb="0" eb="2">
      <t>ロウドク</t>
    </rPh>
    <phoneticPr fontId="4"/>
  </si>
  <si>
    <t>大阪府</t>
    <rPh sb="0" eb="3">
      <t>オオサカフ</t>
    </rPh>
    <phoneticPr fontId="1"/>
  </si>
  <si>
    <t>引率教職員代表者名</t>
    <rPh sb="0" eb="2">
      <t>インソツ</t>
    </rPh>
    <rPh sb="2" eb="5">
      <t>キョウショクイン</t>
    </rPh>
    <rPh sb="5" eb="8">
      <t>ダイヒョウシャ</t>
    </rPh>
    <rPh sb="8" eb="9">
      <t>メイ</t>
    </rPh>
    <phoneticPr fontId="1"/>
  </si>
  <si>
    <t>　姓と名の間に空白を1つ入れてください</t>
    <rPh sb="1" eb="2">
      <t>セイ</t>
    </rPh>
    <rPh sb="3" eb="4">
      <t>メイ</t>
    </rPh>
    <rPh sb="5" eb="6">
      <t>アイダ</t>
    </rPh>
    <rPh sb="7" eb="9">
      <t>クウハク</t>
    </rPh>
    <rPh sb="12" eb="13">
      <t>イ</t>
    </rPh>
    <phoneticPr fontId="1"/>
  </si>
  <si>
    <t>ラジオ
番組</t>
    <rPh sb="4" eb="6">
      <t>バングミ</t>
    </rPh>
    <phoneticPr fontId="4"/>
  </si>
  <si>
    <t>テレビ
番組</t>
    <rPh sb="4" eb="6">
      <t>バングミ</t>
    </rPh>
    <phoneticPr fontId="4"/>
  </si>
  <si>
    <t>アナ
ウンス</t>
    <phoneticPr fontId="4"/>
  </si>
  <si>
    <t>希望される役割</t>
    <rPh sb="0" eb="2">
      <t>キボウ</t>
    </rPh>
    <rPh sb="5" eb="7">
      <t>ヤクワリ</t>
    </rPh>
    <phoneticPr fontId="4"/>
  </si>
  <si>
    <t>審査を希望</t>
    <rPh sb="0" eb="2">
      <t>シンサ</t>
    </rPh>
    <rPh sb="3" eb="5">
      <t>キボウ</t>
    </rPh>
    <phoneticPr fontId="4"/>
  </si>
  <si>
    <t>運営
を希望</t>
    <rPh sb="0" eb="2">
      <t>ウンエイ</t>
    </rPh>
    <rPh sb="4" eb="6">
      <t>キボウ</t>
    </rPh>
    <phoneticPr fontId="4"/>
  </si>
  <si>
    <t>【先生方へ】　審査・運営のお手伝いについてのアンケート　　（表編集不可）</t>
    <rPh sb="1" eb="4">
      <t>センセイガタ</t>
    </rPh>
    <rPh sb="7" eb="9">
      <t>シンサ</t>
    </rPh>
    <rPh sb="10" eb="12">
      <t>ウンエイ</t>
    </rPh>
    <rPh sb="14" eb="16">
      <t>テツダ</t>
    </rPh>
    <rPh sb="30" eb="31">
      <t>ヒョウ</t>
    </rPh>
    <rPh sb="31" eb="33">
      <t>ヘンシュウ</t>
    </rPh>
    <rPh sb="33" eb="35">
      <t>フカ</t>
    </rPh>
    <phoneticPr fontId="1"/>
  </si>
  <si>
    <t>当日引率等で
お越しになる
予定の
先生のお名前</t>
    <rPh sb="0" eb="2">
      <t>トウジツ</t>
    </rPh>
    <rPh sb="2" eb="4">
      <t>インソツ</t>
    </rPh>
    <rPh sb="4" eb="5">
      <t>ナド</t>
    </rPh>
    <rPh sb="8" eb="9">
      <t>コ</t>
    </rPh>
    <rPh sb="14" eb="16">
      <t>ヨテイ</t>
    </rPh>
    <rPh sb="18" eb="20">
      <t>センセイ</t>
    </rPh>
    <rPh sb="22" eb="24">
      <t>ナマエ</t>
    </rPh>
    <phoneticPr fontId="4"/>
  </si>
  <si>
    <t>希望</t>
    <rPh sb="0" eb="2">
      <t>キボウ</t>
    </rPh>
    <phoneticPr fontId="1"/>
  </si>
  <si>
    <t>○</t>
    <phoneticPr fontId="1"/>
  </si>
  <si>
    <t>作品タイトル</t>
    <rPh sb="0" eb="2">
      <t>サクヒン</t>
    </rPh>
    <phoneticPr fontId="1"/>
  </si>
  <si>
    <t>制作代表者名</t>
    <rPh sb="0" eb="2">
      <t>セイサク</t>
    </rPh>
    <rPh sb="2" eb="5">
      <t>ダイヒョウシャ</t>
    </rPh>
    <rPh sb="5" eb="6">
      <t>メイ</t>
    </rPh>
    <phoneticPr fontId="1"/>
  </si>
  <si>
    <t>備考（特記事項などあれば）</t>
    <rPh sb="0" eb="2">
      <t>ビコウ</t>
    </rPh>
    <rPh sb="3" eb="5">
      <t>トッキ</t>
    </rPh>
    <rPh sb="5" eb="7">
      <t>ジコウ</t>
    </rPh>
    <phoneticPr fontId="1"/>
  </si>
  <si>
    <t>例</t>
    <rPh sb="0" eb="1">
      <t>レイ</t>
    </rPh>
    <phoneticPr fontId="1"/>
  </si>
  <si>
    <t>＃</t>
    <phoneticPr fontId="1"/>
  </si>
  <si>
    <t>○</t>
  </si>
  <si>
    <t>アナウンス部門
（３人まで）</t>
    <rPh sb="5" eb="7">
      <t>ブモン</t>
    </rPh>
    <rPh sb="10" eb="11">
      <t>ニン</t>
    </rPh>
    <phoneticPr fontId="1"/>
  </si>
  <si>
    <t>朗読部門
（３人まで）</t>
    <rPh sb="0" eb="2">
      <t>ロウドク</t>
    </rPh>
    <rPh sb="2" eb="4">
      <t>ブモン</t>
    </rPh>
    <rPh sb="7" eb="8">
      <t>ニン</t>
    </rPh>
    <phoneticPr fontId="1"/>
  </si>
  <si>
    <t>名前</t>
    <rPh sb="0" eb="2">
      <t>ナマエ</t>
    </rPh>
    <phoneticPr fontId="4"/>
  </si>
  <si>
    <t>参加費</t>
    <rPh sb="0" eb="3">
      <t>サンカヒ</t>
    </rPh>
    <phoneticPr fontId="4"/>
  </si>
  <si>
    <t>＃</t>
    <phoneticPr fontId="1"/>
  </si>
  <si>
    <t>■ ラジオ番組部門　作品エントリー</t>
    <rPh sb="5" eb="7">
      <t>バングミ</t>
    </rPh>
    <rPh sb="7" eb="9">
      <t>ブモン</t>
    </rPh>
    <rPh sb="10" eb="12">
      <t>サクヒン</t>
    </rPh>
    <phoneticPr fontId="1"/>
  </si>
  <si>
    <t>■ テレビ番組部門　作品エントリー</t>
    <rPh sb="5" eb="7">
      <t>バングミ</t>
    </rPh>
    <rPh sb="7" eb="9">
      <t>ブモン</t>
    </rPh>
    <rPh sb="10" eb="12">
      <t>サクヒン</t>
    </rPh>
    <phoneticPr fontId="1"/>
  </si>
  <si>
    <t>大阪の●</t>
    <rPh sb="0" eb="2">
      <t>オオサカ</t>
    </rPh>
    <phoneticPr fontId="1"/>
  </si>
  <si>
    <t>おおさかのまる</t>
    <phoneticPr fontId="1"/>
  </si>
  <si>
    <t>Friend Again</t>
    <phoneticPr fontId="1"/>
  </si>
  <si>
    <t>ふれんど　あげいん</t>
    <phoneticPr fontId="1"/>
  </si>
  <si>
    <t>２年４組</t>
    <rPh sb="1" eb="2">
      <t>ネン</t>
    </rPh>
    <rPh sb="3" eb="4">
      <t>クミ</t>
    </rPh>
    <phoneticPr fontId="4"/>
  </si>
  <si>
    <t>作品の長さ
（約○分）</t>
    <rPh sb="0" eb="2">
      <t>サクヒン</t>
    </rPh>
    <rPh sb="3" eb="4">
      <t>ナガ</t>
    </rPh>
    <rPh sb="7" eb="8">
      <t>ヤク</t>
    </rPh>
    <rPh sb="9" eb="10">
      <t>フン</t>
    </rPh>
    <phoneticPr fontId="4"/>
  </si>
  <si>
    <t>学校名</t>
    <rPh sb="0" eb="3">
      <t>ガッコウメイ</t>
    </rPh>
    <phoneticPr fontId="1"/>
  </si>
  <si>
    <t>電話</t>
    <rPh sb="0" eb="2">
      <t>デンワ</t>
    </rPh>
    <phoneticPr fontId="1"/>
  </si>
  <si>
    <t>所在地</t>
    <rPh sb="0" eb="3">
      <t>ショザイチ</t>
    </rPh>
    <phoneticPr fontId="1"/>
  </si>
  <si>
    <t>参加者名</t>
    <rPh sb="0" eb="4">
      <t>サンカシャメイ</t>
    </rPh>
    <phoneticPr fontId="1"/>
  </si>
  <si>
    <t>学年</t>
    <rPh sb="0" eb="2">
      <t>ガクネン</t>
    </rPh>
    <phoneticPr fontId="1"/>
  </si>
  <si>
    <t>ラジオ番組部門</t>
    <rPh sb="3" eb="5">
      <t>バングミ</t>
    </rPh>
    <rPh sb="5" eb="7">
      <t>ブモン</t>
    </rPh>
    <phoneticPr fontId="1"/>
  </si>
  <si>
    <t>テレビ番組部門</t>
    <rPh sb="3" eb="5">
      <t>バングミ</t>
    </rPh>
    <rPh sb="5" eb="7">
      <t>ブモン</t>
    </rPh>
    <phoneticPr fontId="1"/>
  </si>
  <si>
    <t>作品名</t>
    <rPh sb="0" eb="3">
      <t>サクヒンメイ</t>
    </rPh>
    <phoneticPr fontId="1"/>
  </si>
  <si>
    <t>番組自由部門</t>
    <rPh sb="0" eb="2">
      <t>バングミ</t>
    </rPh>
    <rPh sb="2" eb="4">
      <t>ジユウ</t>
    </rPh>
    <rPh sb="4" eb="6">
      <t>ブモン</t>
    </rPh>
    <phoneticPr fontId="1"/>
  </si>
  <si>
    <t>団体名</t>
    <rPh sb="0" eb="3">
      <t>ダンタイメイ</t>
    </rPh>
    <phoneticPr fontId="1"/>
  </si>
  <si>
    <t>参加者名
・
参加作品名</t>
    <rPh sb="0" eb="4">
      <t>サンカシャメイ</t>
    </rPh>
    <rPh sb="7" eb="9">
      <t>サンカ</t>
    </rPh>
    <rPh sb="9" eb="12">
      <t>サクヒンメイ</t>
    </rPh>
    <phoneticPr fontId="1"/>
  </si>
  <si>
    <t>部門</t>
    <rPh sb="0" eb="2">
      <t>ブモン</t>
    </rPh>
    <phoneticPr fontId="1"/>
  </si>
  <si>
    <t>参加費</t>
    <rPh sb="0" eb="3">
      <t>サンカヒ</t>
    </rPh>
    <phoneticPr fontId="1"/>
  </si>
  <si>
    <t>参加費合計</t>
    <rPh sb="0" eb="3">
      <t>サンカヒ</t>
    </rPh>
    <rPh sb="3" eb="5">
      <t>ゴウケイ</t>
    </rPh>
    <phoneticPr fontId="1"/>
  </si>
  <si>
    <t>※ 公印を押した本用紙提出後の参加費の返金はできません</t>
    <rPh sb="2" eb="4">
      <t>コウイン</t>
    </rPh>
    <rPh sb="5" eb="6">
      <t>オ</t>
    </rPh>
    <rPh sb="8" eb="9">
      <t>ホン</t>
    </rPh>
    <rPh sb="9" eb="11">
      <t>ヨウシ</t>
    </rPh>
    <rPh sb="11" eb="13">
      <t>テイシュツ</t>
    </rPh>
    <rPh sb="13" eb="14">
      <t>ゴ</t>
    </rPh>
    <rPh sb="15" eb="18">
      <t>サンカヒ</t>
    </rPh>
    <rPh sb="19" eb="21">
      <t>ヘンキン</t>
    </rPh>
    <phoneticPr fontId="1"/>
  </si>
  <si>
    <t>参加数</t>
    <rPh sb="0" eb="2">
      <t>サンカ</t>
    </rPh>
    <rPh sb="2" eb="3">
      <t>スウ</t>
    </rPh>
    <phoneticPr fontId="1"/>
  </si>
  <si>
    <t>参加者数
・
作品数</t>
    <rPh sb="0" eb="4">
      <t>サンカシャスウ</t>
    </rPh>
    <rPh sb="7" eb="10">
      <t>サクヒンスウ</t>
    </rPh>
    <phoneticPr fontId="1"/>
  </si>
  <si>
    <t>TBL種別</t>
    <rPh sb="3" eb="5">
      <t>シュベツ</t>
    </rPh>
    <phoneticPr fontId="1"/>
  </si>
  <si>
    <t>TEL</t>
  </si>
  <si>
    <t>顧問代表</t>
    <rPh sb="0" eb="2">
      <t>コモン</t>
    </rPh>
    <rPh sb="2" eb="4">
      <t>ダイヒョウ</t>
    </rPh>
    <phoneticPr fontId="1"/>
  </si>
  <si>
    <t>生徒代表</t>
    <rPh sb="0" eb="2">
      <t>セイト</t>
    </rPh>
    <rPh sb="2" eb="4">
      <t>ダイヒョウ</t>
    </rPh>
    <phoneticPr fontId="1"/>
  </si>
  <si>
    <t>ラジオ</t>
    <phoneticPr fontId="4"/>
  </si>
  <si>
    <t>テレビ</t>
    <phoneticPr fontId="4"/>
  </si>
  <si>
    <t>自由</t>
    <rPh sb="0" eb="2">
      <t>ジユウ</t>
    </rPh>
    <phoneticPr fontId="4"/>
  </si>
  <si>
    <t>技術講座</t>
    <rPh sb="0" eb="2">
      <t>ギジュツ</t>
    </rPh>
    <rPh sb="2" eb="4">
      <t>コウザ</t>
    </rPh>
    <phoneticPr fontId="4"/>
  </si>
  <si>
    <t>参加費</t>
    <rPh sb="0" eb="3">
      <t>サンカヒ</t>
    </rPh>
    <phoneticPr fontId="4"/>
  </si>
  <si>
    <t>radio</t>
    <phoneticPr fontId="4"/>
  </si>
  <si>
    <t>TV</t>
    <phoneticPr fontId="4"/>
  </si>
  <si>
    <t>free</t>
    <phoneticPr fontId="4"/>
  </si>
  <si>
    <t>内部門なし</t>
    <rPh sb="0" eb="1">
      <t>ウチ</t>
    </rPh>
    <rPh sb="1" eb="3">
      <t>ブモン</t>
    </rPh>
    <phoneticPr fontId="4"/>
  </si>
  <si>
    <t>B</t>
    <phoneticPr fontId="4"/>
  </si>
  <si>
    <t>B</t>
    <phoneticPr fontId="4"/>
  </si>
  <si>
    <t>顧問名前</t>
    <rPh sb="0" eb="2">
      <t>コモン</t>
    </rPh>
    <rPh sb="2" eb="4">
      <t>ナマエ</t>
    </rPh>
    <phoneticPr fontId="4"/>
  </si>
  <si>
    <t>アナ</t>
    <phoneticPr fontId="4"/>
  </si>
  <si>
    <t>ラジオ</t>
    <phoneticPr fontId="4"/>
  </si>
  <si>
    <t>テレビ</t>
    <phoneticPr fontId="4"/>
  </si>
  <si>
    <t>運営</t>
    <rPh sb="0" eb="2">
      <t>ウンエイ</t>
    </rPh>
    <phoneticPr fontId="4"/>
  </si>
  <si>
    <t>審査員証</t>
    <rPh sb="0" eb="3">
      <t>シンサイン</t>
    </rPh>
    <rPh sb="3" eb="4">
      <t>ショウ</t>
    </rPh>
    <phoneticPr fontId="4"/>
  </si>
  <si>
    <t>C</t>
  </si>
  <si>
    <t>C</t>
    <phoneticPr fontId="4"/>
  </si>
  <si>
    <t>氏名</t>
    <rPh sb="0" eb="2">
      <t>シメイ</t>
    </rPh>
    <phoneticPr fontId="2"/>
  </si>
  <si>
    <t>ふりがな</t>
  </si>
  <si>
    <t>備考</t>
    <rPh sb="0" eb="2">
      <t>ビコウ</t>
    </rPh>
    <phoneticPr fontId="1"/>
  </si>
  <si>
    <t>講座</t>
    <rPh sb="0" eb="2">
      <t>コウザ</t>
    </rPh>
    <phoneticPr fontId="1"/>
  </si>
  <si>
    <t xml:space="preserve">アナウンス部門 </t>
    <rPh sb="5" eb="7">
      <t>ブモン</t>
    </rPh>
    <phoneticPr fontId="1"/>
  </si>
  <si>
    <t xml:space="preserve">朗読部門 </t>
    <rPh sb="0" eb="2">
      <t>ロウドク</t>
    </rPh>
    <rPh sb="2" eb="4">
      <t>ブモン</t>
    </rPh>
    <phoneticPr fontId="1"/>
  </si>
  <si>
    <t xml:space="preserve">ラジオ番組部門 </t>
    <rPh sb="3" eb="5">
      <t>バングミ</t>
    </rPh>
    <rPh sb="5" eb="7">
      <t>ブモン</t>
    </rPh>
    <phoneticPr fontId="1"/>
  </si>
  <si>
    <t xml:space="preserve">テレビ番組部門 </t>
    <rPh sb="3" eb="5">
      <t>バングミ</t>
    </rPh>
    <rPh sb="5" eb="7">
      <t>ブモン</t>
    </rPh>
    <phoneticPr fontId="1"/>
  </si>
  <si>
    <t xml:space="preserve">番組自由部門 </t>
    <rPh sb="0" eb="2">
      <t>バングミ</t>
    </rPh>
    <rPh sb="2" eb="4">
      <t>ジユウ</t>
    </rPh>
    <rPh sb="4" eb="6">
      <t>ブモン</t>
    </rPh>
    <phoneticPr fontId="1"/>
  </si>
  <si>
    <t>500 円</t>
    <rPh sb="4" eb="5">
      <t>エン</t>
    </rPh>
    <phoneticPr fontId="1"/>
  </si>
  <si>
    <t>D</t>
    <phoneticPr fontId="4"/>
  </si>
  <si>
    <t>D</t>
    <phoneticPr fontId="4"/>
  </si>
  <si>
    <t>D</t>
    <phoneticPr fontId="4"/>
  </si>
  <si>
    <t>ラジオ</t>
    <phoneticPr fontId="4"/>
  </si>
  <si>
    <t>TV</t>
    <phoneticPr fontId="4"/>
  </si>
  <si>
    <t>＃</t>
    <phoneticPr fontId="4"/>
  </si>
  <si>
    <t>部門</t>
    <rPh sb="0" eb="2">
      <t>ブモン</t>
    </rPh>
    <phoneticPr fontId="4"/>
  </si>
  <si>
    <t>作品名</t>
    <rPh sb="0" eb="3">
      <t>サクヒンメイ</t>
    </rPh>
    <phoneticPr fontId="4"/>
  </si>
  <si>
    <t>よみ</t>
    <phoneticPr fontId="4"/>
  </si>
  <si>
    <t>代表者</t>
    <rPh sb="0" eb="3">
      <t>ダイヒョウシャ</t>
    </rPh>
    <phoneticPr fontId="4"/>
  </si>
  <si>
    <t>団体名</t>
    <rPh sb="0" eb="3">
      <t>ダンタイメイ</t>
    </rPh>
    <phoneticPr fontId="4"/>
  </si>
  <si>
    <t>尺</t>
    <rPh sb="0" eb="1">
      <t>シャク</t>
    </rPh>
    <phoneticPr fontId="4"/>
  </si>
  <si>
    <t>学年</t>
    <rPh sb="0" eb="2">
      <t>ガクネン</t>
    </rPh>
    <phoneticPr fontId="4"/>
  </si>
  <si>
    <t>　　</t>
    <phoneticPr fontId="4"/>
  </si>
  <si>
    <t xml:space="preserve"> 　</t>
    <phoneticPr fontId="4"/>
  </si>
  <si>
    <t>kouza@koushiken.jp</t>
  </si>
  <si>
    <t>　（入力が必要な箇所には、黄色の色がついてます）</t>
    <rPh sb="2" eb="4">
      <t>ニュウリョク</t>
    </rPh>
    <rPh sb="5" eb="7">
      <t>ヒツヨウ</t>
    </rPh>
    <rPh sb="8" eb="10">
      <t>カショ</t>
    </rPh>
    <rPh sb="13" eb="15">
      <t>キイロ</t>
    </rPh>
    <rPh sb="16" eb="17">
      <t>イロ</t>
    </rPh>
    <phoneticPr fontId="4"/>
  </si>
  <si>
    <t>③ 入力を終えれば、名前をつけて保存します。名前(ファイル名)は、学校名にしてください（略称でOK）。</t>
    <rPh sb="2" eb="4">
      <t>ニュウリョク</t>
    </rPh>
    <rPh sb="5" eb="6">
      <t>オ</t>
    </rPh>
    <rPh sb="10" eb="12">
      <t>ナマエ</t>
    </rPh>
    <rPh sb="16" eb="18">
      <t>ホゾン</t>
    </rPh>
    <phoneticPr fontId="4"/>
  </si>
  <si>
    <t>⑤ このExcelファイルを電子メールの添付ファイルで下記のところへ送ってください。</t>
    <rPh sb="14" eb="16">
      <t>デンシ</t>
    </rPh>
    <rPh sb="20" eb="22">
      <t>テンプ</t>
    </rPh>
    <rPh sb="27" eb="29">
      <t>カキ</t>
    </rPh>
    <rPh sb="34" eb="35">
      <t>オク</t>
    </rPh>
    <phoneticPr fontId="4"/>
  </si>
  <si>
    <t>① このExcelファイルには、左下部に、</t>
    <rPh sb="16" eb="17">
      <t>ヒダリ</t>
    </rPh>
    <rPh sb="17" eb="19">
      <t>カブ</t>
    </rPh>
    <phoneticPr fontId="4"/>
  </si>
  <si>
    <t>担当教職員メールアドレス</t>
    <rPh sb="0" eb="2">
      <t>タントウ</t>
    </rPh>
    <rPh sb="2" eb="5">
      <t>キョウショクイン</t>
    </rPh>
    <phoneticPr fontId="1"/>
  </si>
  <si>
    <t>担当教職員名</t>
    <rPh sb="0" eb="2">
      <t>タントウ</t>
    </rPh>
    <rPh sb="2" eb="5">
      <t>キョウショクイン</t>
    </rPh>
    <rPh sb="5" eb="6">
      <t>メイ</t>
    </rPh>
    <phoneticPr fontId="1"/>
  </si>
  <si>
    <t>E-MAIL</t>
    <phoneticPr fontId="4"/>
  </si>
  <si>
    <t>アナ</t>
    <phoneticPr fontId="1"/>
  </si>
  <si>
    <t>■ アナウンス部門・朗読部門　エントリー票</t>
    <rPh sb="7" eb="9">
      <t>ブモン</t>
    </rPh>
    <rPh sb="20" eb="21">
      <t>ヒョウ</t>
    </rPh>
    <phoneticPr fontId="1"/>
  </si>
  <si>
    <t>アナウンス・朗読の両方参加は不可</t>
    <rPh sb="6" eb="8">
      <t>ロウドク</t>
    </rPh>
    <rPh sb="9" eb="11">
      <t>リョウホウ</t>
    </rPh>
    <rPh sb="11" eb="13">
      <t>サンカ</t>
    </rPh>
    <rPh sb="14" eb="16">
      <t>フカ</t>
    </rPh>
    <phoneticPr fontId="1"/>
  </si>
  <si>
    <t>参加部門</t>
    <rPh sb="0" eb="2">
      <t>サンカ</t>
    </rPh>
    <rPh sb="2" eb="4">
      <t>ブモン</t>
    </rPh>
    <phoneticPr fontId="1"/>
  </si>
  <si>
    <t>ana</t>
    <phoneticPr fontId="4"/>
  </si>
  <si>
    <t>rou</t>
    <phoneticPr fontId="4"/>
  </si>
  <si>
    <t>あな</t>
    <phoneticPr fontId="4"/>
  </si>
  <si>
    <t>ろう</t>
    <phoneticPr fontId="4"/>
  </si>
  <si>
    <t>金剛　翼</t>
    <rPh sb="0" eb="2">
      <t>コンゴウ</t>
    </rPh>
    <rPh sb="3" eb="4">
      <t>ツバサ</t>
    </rPh>
    <phoneticPr fontId="1"/>
  </si>
  <si>
    <t>松原　光</t>
    <rPh sb="0" eb="2">
      <t>マツバラ</t>
    </rPh>
    <rPh sb="3" eb="4">
      <t>ヒカリ</t>
    </rPh>
    <phoneticPr fontId="1"/>
  </si>
  <si>
    <t>担当教職員</t>
    <rPh sb="0" eb="2">
      <t>タントウ</t>
    </rPh>
    <rPh sb="2" eb="3">
      <t>キョウ</t>
    </rPh>
    <rPh sb="3" eb="5">
      <t>ショクイン</t>
    </rPh>
    <phoneticPr fontId="1"/>
  </si>
  <si>
    <t>メール</t>
    <phoneticPr fontId="1"/>
  </si>
  <si>
    <t>　（迷惑メールとして振り分けられていることがありますので、ご注意ください）</t>
    <rPh sb="2" eb="4">
      <t>メイワク</t>
    </rPh>
    <rPh sb="10" eb="11">
      <t>フ</t>
    </rPh>
    <rPh sb="12" eb="13">
      <t>ワ</t>
    </rPh>
    <rPh sb="30" eb="32">
      <t>チュウイ</t>
    </rPh>
    <phoneticPr fontId="4"/>
  </si>
  <si>
    <t>　　　(例)　　わかば.xlsx　　　　夕陽学.xlsx 　など</t>
    <rPh sb="4" eb="5">
      <t>レイ</t>
    </rPh>
    <rPh sb="20" eb="22">
      <t>ユウヒ</t>
    </rPh>
    <rPh sb="22" eb="23">
      <t>ガク</t>
    </rPh>
    <phoneticPr fontId="4"/>
  </si>
  <si>
    <t>〒567-0067</t>
    <phoneticPr fontId="4"/>
  </si>
  <si>
    <t>　　茨木市西福井３丁目３３－１１</t>
    <rPh sb="2" eb="5">
      <t>イバラキシ</t>
    </rPh>
    <rPh sb="5" eb="6">
      <t>ニシ</t>
    </rPh>
    <rPh sb="6" eb="8">
      <t>フクイ</t>
    </rPh>
    <rPh sb="9" eb="11">
      <t>チョウメ</t>
    </rPh>
    <phoneticPr fontId="4"/>
  </si>
  <si>
    <t>　　　大阪府立 福井 高等学校</t>
    <rPh sb="3" eb="7">
      <t>オオサカフリツ</t>
    </rPh>
    <rPh sb="8" eb="10">
      <t>フクイ</t>
    </rPh>
    <rPh sb="11" eb="15">
      <t>コウトウガッコウ</t>
    </rPh>
    <phoneticPr fontId="4"/>
  </si>
  <si>
    <t>　　　　姫路　裕敏　（ひめじ　ひろとし）</t>
    <rPh sb="4" eb="6">
      <t>ヒメジ</t>
    </rPh>
    <rPh sb="7" eb="9">
      <t>ヒロトシ</t>
    </rPh>
    <phoneticPr fontId="4"/>
  </si>
  <si>
    <t>TEL  072-641-4361</t>
    <phoneticPr fontId="4"/>
  </si>
  <si>
    <t xml:space="preserve">       FAX 072-641-4692</t>
    <phoneticPr fontId="4"/>
  </si>
  <si>
    <t>　もし、25日(金)の午後になってもメールが届かないときにはお問合せください。</t>
    <rPh sb="6" eb="7">
      <t>ニチ</t>
    </rPh>
    <rPh sb="8" eb="9">
      <t>カネ</t>
    </rPh>
    <rPh sb="11" eb="13">
      <t>ゴゴ</t>
    </rPh>
    <rPh sb="22" eb="23">
      <t>トド</t>
    </rPh>
    <rPh sb="31" eb="33">
      <t>トイアワ</t>
    </rPh>
    <phoneticPr fontId="4"/>
  </si>
  <si>
    <t>福井　遥</t>
    <rPh sb="0" eb="2">
      <t>フクイ</t>
    </rPh>
    <rPh sb="3" eb="4">
      <t>ハル</t>
    </rPh>
    <phoneticPr fontId="1"/>
  </si>
  <si>
    <t>ふくい　はるか</t>
    <phoneticPr fontId="1"/>
  </si>
  <si>
    <t>平野　永遠</t>
    <rPh sb="0" eb="2">
      <t>ヒラノ</t>
    </rPh>
    <rPh sb="3" eb="5">
      <t>トワ</t>
    </rPh>
    <phoneticPr fontId="1"/>
  </si>
  <si>
    <t>４６年間ありがとう</t>
    <rPh sb="2" eb="3">
      <t>ネン</t>
    </rPh>
    <rPh sb="3" eb="4">
      <t>アイダ</t>
    </rPh>
    <phoneticPr fontId="1"/>
  </si>
  <si>
    <t>よんじゅうろくねんかんありがとう</t>
    <phoneticPr fontId="1"/>
  </si>
  <si>
    <t>　上記の通り申し込みます。</t>
    <rPh sb="1" eb="3">
      <t>ジョウキ</t>
    </rPh>
    <rPh sb="4" eb="5">
      <t>トオ</t>
    </rPh>
    <rPh sb="6" eb="7">
      <t>モウ</t>
    </rPh>
    <rPh sb="8" eb="9">
      <t>コ</t>
    </rPh>
    <phoneticPr fontId="1"/>
  </si>
  <si>
    <t>本ファイル添付の電子メール　　　　１０月１４日(火)</t>
    <rPh sb="0" eb="1">
      <t>ホン</t>
    </rPh>
    <rPh sb="5" eb="7">
      <t>テンプ</t>
    </rPh>
    <rPh sb="8" eb="10">
      <t>デンシ</t>
    </rPh>
    <rPh sb="19" eb="20">
      <t>ガツ</t>
    </rPh>
    <rPh sb="22" eb="23">
      <t>ニチ</t>
    </rPh>
    <phoneticPr fontId="4"/>
  </si>
  <si>
    <t>公印を押印した「申込書」と参加費　１０月２０日(月) １７時</t>
    <rPh sb="0" eb="2">
      <t>コウイン</t>
    </rPh>
    <rPh sb="3" eb="5">
      <t>オウイン</t>
    </rPh>
    <rPh sb="8" eb="11">
      <t>モウシコミショ</t>
    </rPh>
    <rPh sb="13" eb="16">
      <t>サンカヒ</t>
    </rPh>
    <rPh sb="19" eb="20">
      <t>ガツ</t>
    </rPh>
    <rPh sb="22" eb="23">
      <t>ニチ</t>
    </rPh>
    <rPh sb="24" eb="25">
      <t>ガツ</t>
    </rPh>
    <rPh sb="29" eb="30">
      <t>ジ</t>
    </rPh>
    <phoneticPr fontId="4"/>
  </si>
  <si>
    <t>学校長・准校長名</t>
    <rPh sb="0" eb="3">
      <t>ガッコウチョウ</t>
    </rPh>
    <rPh sb="4" eb="5">
      <t>ジュン</t>
    </rPh>
    <rPh sb="5" eb="7">
      <t>コウチョウ</t>
    </rPh>
    <rPh sb="7" eb="8">
      <t>メイ</t>
    </rPh>
    <phoneticPr fontId="1"/>
  </si>
  <si>
    <t>■ 番組自由部門　作品エントリー　（来年度以降廃止を検討中）</t>
    <rPh sb="2" eb="4">
      <t>バングミ</t>
    </rPh>
    <rPh sb="4" eb="6">
      <t>ジユウ</t>
    </rPh>
    <rPh sb="6" eb="8">
      <t>ブモン</t>
    </rPh>
    <rPh sb="9" eb="11">
      <t>サクヒン</t>
    </rPh>
    <rPh sb="18" eb="21">
      <t>ライネンド</t>
    </rPh>
    <rPh sb="21" eb="23">
      <t>イコウ</t>
    </rPh>
    <rPh sb="23" eb="25">
      <t>ハイシ</t>
    </rPh>
    <rPh sb="26" eb="28">
      <t>ケントウ</t>
    </rPh>
    <rPh sb="28" eb="29">
      <t>ナカ</t>
    </rPh>
    <phoneticPr fontId="1"/>
  </si>
  <si>
    <t>第46回 大阪府高等学校芸術文化祭 放送文化部門　参加申込書</t>
    <rPh sb="0" eb="1">
      <t>ダイ</t>
    </rPh>
    <rPh sb="3" eb="4">
      <t>カイ</t>
    </rPh>
    <rPh sb="5" eb="8">
      <t>オオサカフ</t>
    </rPh>
    <rPh sb="8" eb="10">
      <t>コウトウ</t>
    </rPh>
    <rPh sb="10" eb="12">
      <t>ガッコウ</t>
    </rPh>
    <rPh sb="12" eb="17">
      <t>ゲイジュツブンカサイ</t>
    </rPh>
    <rPh sb="18" eb="22">
      <t>ホウソウブンカ</t>
    </rPh>
    <rPh sb="22" eb="24">
      <t>ブモン</t>
    </rPh>
    <rPh sb="25" eb="27">
      <t>サンカ</t>
    </rPh>
    <rPh sb="27" eb="30">
      <t>モウシコミショ</t>
    </rPh>
    <phoneticPr fontId="1"/>
  </si>
  <si>
    <t>アナウンス部門（最終学年は参加不可）</t>
    <rPh sb="5" eb="7">
      <t>ブモン</t>
    </rPh>
    <rPh sb="8" eb="12">
      <t>サイシュウガクネン</t>
    </rPh>
    <rPh sb="13" eb="15">
      <t>サンカ</t>
    </rPh>
    <rPh sb="15" eb="17">
      <t>フカ</t>
    </rPh>
    <phoneticPr fontId="1"/>
  </si>
  <si>
    <r>
      <t>【申込書】　このページは印刷専用のため入力できません。
　　</t>
    </r>
    <r>
      <rPr>
        <b/>
        <u val="double"/>
        <sz val="14"/>
        <color indexed="10"/>
        <rFont val="BIZ UDPゴシック"/>
        <family val="3"/>
        <charset val="128"/>
      </rPr>
      <t>全ページ入力後</t>
    </r>
    <r>
      <rPr>
        <sz val="14"/>
        <rFont val="BIZ UDPゴシック"/>
        <family val="3"/>
        <charset val="128"/>
      </rPr>
      <t>に印刷 (白黒印刷で可) し、公印押印の上
　　福井高校まで送付してください。（日付のみ手書きしてください）</t>
    </r>
    <rPh sb="1" eb="4">
      <t>モウシコミショ</t>
    </rPh>
    <rPh sb="12" eb="14">
      <t>インサツ</t>
    </rPh>
    <rPh sb="14" eb="16">
      <t>センヨウ</t>
    </rPh>
    <rPh sb="19" eb="21">
      <t>ニュウリョク</t>
    </rPh>
    <rPh sb="30" eb="31">
      <t>ゼン</t>
    </rPh>
    <rPh sb="34" eb="36">
      <t>ニュウリョク</t>
    </rPh>
    <rPh sb="36" eb="37">
      <t>ゴ</t>
    </rPh>
    <rPh sb="38" eb="40">
      <t>インサツ</t>
    </rPh>
    <rPh sb="42" eb="44">
      <t>シロクロ</t>
    </rPh>
    <rPh sb="44" eb="46">
      <t>インサツ</t>
    </rPh>
    <rPh sb="47" eb="48">
      <t>カ</t>
    </rPh>
    <rPh sb="52" eb="54">
      <t>コウイン</t>
    </rPh>
    <rPh sb="54" eb="56">
      <t>オウイン</t>
    </rPh>
    <rPh sb="57" eb="58">
      <t>ウエ</t>
    </rPh>
    <rPh sb="61" eb="63">
      <t>フクイ</t>
    </rPh>
    <rPh sb="63" eb="65">
      <t>コウコウ</t>
    </rPh>
    <rPh sb="67" eb="69">
      <t>ソウフ</t>
    </rPh>
    <rPh sb="77" eb="79">
      <t>ヒヅケ</t>
    </rPh>
    <rPh sb="81" eb="83">
      <t>テガ</t>
    </rPh>
    <phoneticPr fontId="1"/>
  </si>
  <si>
    <t>※ 福井高校の 姫路 宛に送付してください。（締切　１０月２０日必着）</t>
    <rPh sb="2" eb="4">
      <t>フクイ</t>
    </rPh>
    <rPh sb="4" eb="6">
      <t>コウコウ</t>
    </rPh>
    <rPh sb="8" eb="10">
      <t>ヒメジ</t>
    </rPh>
    <rPh sb="11" eb="12">
      <t>アテ</t>
    </rPh>
    <rPh sb="13" eb="15">
      <t>ソウフ</t>
    </rPh>
    <rPh sb="23" eb="25">
      <t>シメキリ</t>
    </rPh>
    <rPh sb="28" eb="29">
      <t>ガツ</t>
    </rPh>
    <rPh sb="31" eb="32">
      <t>ニチ</t>
    </rPh>
    <rPh sb="32" eb="34">
      <t>ヒッチャク</t>
    </rPh>
    <phoneticPr fontId="1"/>
  </si>
  <si>
    <t>令和 ７年 １０月 　　　　　日</t>
    <rPh sb="0" eb="2">
      <t>レイワ</t>
    </rPh>
    <rPh sb="4" eb="5">
      <t>ネン</t>
    </rPh>
    <rPh sb="8" eb="9">
      <t>ガツ</t>
    </rPh>
    <rPh sb="15" eb="16">
      <t>ニチ</t>
    </rPh>
    <phoneticPr fontId="1"/>
  </si>
  <si>
    <t>　大阪府高等学校芸術文化連盟　　会長　寳田　康彦　様</t>
    <rPh sb="1" eb="4">
      <t>オオサカフ</t>
    </rPh>
    <rPh sb="4" eb="6">
      <t>コウトウ</t>
    </rPh>
    <rPh sb="6" eb="8">
      <t>ガッコウ</t>
    </rPh>
    <rPh sb="8" eb="10">
      <t>ゲイジュツ</t>
    </rPh>
    <rPh sb="10" eb="12">
      <t>ブンカ</t>
    </rPh>
    <rPh sb="12" eb="14">
      <t>レンメイ</t>
    </rPh>
    <rPh sb="16" eb="18">
      <t>カイチョウ</t>
    </rPh>
    <rPh sb="25" eb="26">
      <t>サマ</t>
    </rPh>
    <phoneticPr fontId="1"/>
  </si>
  <si>
    <t>公 印</t>
    <rPh sb="0" eb="1">
      <t>コウ</t>
    </rPh>
    <rPh sb="2" eb="3">
      <t>イン</t>
    </rPh>
    <phoneticPr fontId="1"/>
  </si>
  <si>
    <t>朗読部門（最終学年は参加不可）</t>
    <rPh sb="0" eb="2">
      <t>ロウドク</t>
    </rPh>
    <rPh sb="2" eb="4">
      <t>ブモン</t>
    </rPh>
    <phoneticPr fontId="1"/>
  </si>
  <si>
    <r>
      <t>　　</t>
    </r>
    <r>
      <rPr>
        <b/>
        <sz val="13"/>
        <rFont val="BIZ UDPゴシック"/>
        <family val="3"/>
        <charset val="128"/>
      </rPr>
      <t>「はじめ」「1_学校情報」「2_顧問アンケ」「3_参加者」「4_番組」「5_申込書」</t>
    </r>
    <r>
      <rPr>
        <sz val="13"/>
        <rFont val="BIZ UDPゴシック"/>
        <family val="3"/>
        <charset val="128"/>
      </rPr>
      <t>　のタグがあります。</t>
    </r>
    <rPh sb="10" eb="12">
      <t>ガッコウ</t>
    </rPh>
    <rPh sb="12" eb="14">
      <t>ジョウホウ</t>
    </rPh>
    <rPh sb="18" eb="20">
      <t>コモン</t>
    </rPh>
    <rPh sb="27" eb="30">
      <t>サンカシャ</t>
    </rPh>
    <rPh sb="34" eb="36">
      <t>バングミ</t>
    </rPh>
    <phoneticPr fontId="4"/>
  </si>
  <si>
    <r>
      <t xml:space="preserve">② </t>
    </r>
    <r>
      <rPr>
        <sz val="13"/>
        <color rgb="FFFF0000"/>
        <rFont val="BIZ UDPゴシック"/>
        <family val="3"/>
        <charset val="128"/>
      </rPr>
      <t>1_学校情報　から　4_番組　の各シートをクリックし、必要事項を</t>
    </r>
    <r>
      <rPr>
        <sz val="13"/>
        <color indexed="10"/>
        <rFont val="BIZ UDPゴシック"/>
        <family val="3"/>
        <charset val="128"/>
      </rPr>
      <t>入力</t>
    </r>
    <r>
      <rPr>
        <sz val="13"/>
        <rFont val="BIZ UDPゴシック"/>
        <family val="3"/>
        <charset val="128"/>
      </rPr>
      <t>します。</t>
    </r>
    <rPh sb="4" eb="6">
      <t>ガッコウ</t>
    </rPh>
    <rPh sb="6" eb="8">
      <t>ジョウホウ</t>
    </rPh>
    <rPh sb="14" eb="16">
      <t>バングミ</t>
    </rPh>
    <rPh sb="18" eb="19">
      <t>カク</t>
    </rPh>
    <rPh sb="34" eb="36">
      <t>ニュウリョク</t>
    </rPh>
    <phoneticPr fontId="4"/>
  </si>
  <si>
    <r>
      <t>④ 全シート入力後、</t>
    </r>
    <r>
      <rPr>
        <sz val="13"/>
        <color rgb="FFFF0000"/>
        <rFont val="BIZ UDPゴシック"/>
        <family val="3"/>
        <charset val="128"/>
      </rPr>
      <t>5_申込書</t>
    </r>
    <r>
      <rPr>
        <sz val="13"/>
        <rFont val="BIZ UDPゴシック"/>
        <family val="3"/>
        <charset val="128"/>
      </rPr>
      <t>シートのみ印刷し、公印を押印の上、送付してください。（様式１）</t>
    </r>
    <rPh sb="2" eb="3">
      <t>ゼン</t>
    </rPh>
    <rPh sb="6" eb="8">
      <t>ニュウリョク</t>
    </rPh>
    <rPh sb="8" eb="9">
      <t>ゴ</t>
    </rPh>
    <rPh sb="12" eb="15">
      <t>モウシコミショ</t>
    </rPh>
    <rPh sb="20" eb="22">
      <t>インサツ</t>
    </rPh>
    <rPh sb="24" eb="26">
      <t>コウイン</t>
    </rPh>
    <rPh sb="27" eb="29">
      <t>オウイン</t>
    </rPh>
    <rPh sb="30" eb="31">
      <t>ウエ</t>
    </rPh>
    <rPh sb="32" eb="34">
      <t>ソウフ</t>
    </rPh>
    <rPh sb="42" eb="44">
      <t>ヨウシキ</t>
    </rPh>
    <phoneticPr fontId="4"/>
  </si>
  <si>
    <r>
      <t>⑥ 申込み確認のメールを、</t>
    </r>
    <r>
      <rPr>
        <sz val="13"/>
        <color rgb="FFFF0000"/>
        <rFont val="BIZ UDPゴシック"/>
        <family val="3"/>
        <charset val="128"/>
      </rPr>
      <t>10月21日(火)頃までに担当教職員の方宛に送信</t>
    </r>
    <r>
      <rPr>
        <sz val="13"/>
        <rFont val="BIZ UDPゴシック"/>
        <family val="3"/>
        <charset val="128"/>
      </rPr>
      <t>します。</t>
    </r>
    <rPh sb="2" eb="3">
      <t>モウ</t>
    </rPh>
    <rPh sb="3" eb="4">
      <t>コ</t>
    </rPh>
    <rPh sb="5" eb="7">
      <t>カクニン</t>
    </rPh>
    <rPh sb="15" eb="16">
      <t>ガツ</t>
    </rPh>
    <rPh sb="18" eb="19">
      <t>ニチ</t>
    </rPh>
    <rPh sb="22" eb="23">
      <t>ゴロ</t>
    </rPh>
    <rPh sb="26" eb="28">
      <t>タントウ</t>
    </rPh>
    <rPh sb="28" eb="31">
      <t>キョウショクイン</t>
    </rPh>
    <rPh sb="32" eb="33">
      <t>カタ</t>
    </rPh>
    <rPh sb="33" eb="34">
      <t>アテ</t>
    </rPh>
    <rPh sb="35" eb="37">
      <t>ソウシン</t>
    </rPh>
    <phoneticPr fontId="4"/>
  </si>
  <si>
    <r>
      <t>　　　　（送付時には封筒に</t>
    </r>
    <r>
      <rPr>
        <b/>
        <sz val="10"/>
        <color indexed="10"/>
        <rFont val="BIZ UDPゴシック"/>
        <family val="3"/>
        <charset val="128"/>
      </rPr>
      <t>「放送文化部門申込」</t>
    </r>
    <r>
      <rPr>
        <sz val="10"/>
        <rFont val="BIZ UDPゴシック"/>
        <family val="3"/>
        <charset val="128"/>
      </rPr>
      <t>と朱記のこと）</t>
    </r>
    <rPh sb="5" eb="7">
      <t>ソウフ</t>
    </rPh>
    <rPh sb="7" eb="8">
      <t>ジ</t>
    </rPh>
    <rPh sb="10" eb="12">
      <t>フウトウ</t>
    </rPh>
    <rPh sb="14" eb="16">
      <t>ホウソウ</t>
    </rPh>
    <rPh sb="16" eb="18">
      <t>ブンカ</t>
    </rPh>
    <rPh sb="18" eb="20">
      <t>ブモン</t>
    </rPh>
    <rPh sb="20" eb="22">
      <t>モウシコ</t>
    </rPh>
    <rPh sb="24" eb="25">
      <t>シュ</t>
    </rPh>
    <rPh sb="25" eb="26">
      <t>キ</t>
    </rPh>
    <phoneticPr fontId="4"/>
  </si>
  <si>
    <r>
      <t>申込み関係の問合せ・公印を押印した申込書の送付先</t>
    </r>
    <r>
      <rPr>
        <sz val="13"/>
        <rFont val="BIZ UDPゴシック"/>
        <family val="3"/>
        <charset val="128"/>
      </rPr>
      <t>（公立学校は逓送可）</t>
    </r>
    <rPh sb="0" eb="2">
      <t>モウシコ</t>
    </rPh>
    <rPh sb="3" eb="5">
      <t>カンケイ</t>
    </rPh>
    <rPh sb="6" eb="7">
      <t>ト</t>
    </rPh>
    <rPh sb="7" eb="8">
      <t>ア</t>
    </rPh>
    <rPh sb="10" eb="12">
      <t>コウイン</t>
    </rPh>
    <rPh sb="13" eb="15">
      <t>オウイン</t>
    </rPh>
    <rPh sb="17" eb="20">
      <t>モウシコミショ</t>
    </rPh>
    <rPh sb="21" eb="23">
      <t>ソウフ</t>
    </rPh>
    <rPh sb="23" eb="24">
      <t>オクリサキ</t>
    </rPh>
    <rPh sb="25" eb="27">
      <t>コウリツ</t>
    </rPh>
    <rPh sb="27" eb="29">
      <t>ガッコウ</t>
    </rPh>
    <rPh sb="30" eb="32">
      <t>テイソウ</t>
    </rPh>
    <rPh sb="32" eb="33">
      <t>カ</t>
    </rPh>
    <phoneticPr fontId="4"/>
  </si>
  <si>
    <t>office@koushiken.jp</t>
    <phoneticPr fontId="4"/>
  </si>
  <si>
    <r>
      <t>【学校情報】　このページを最初に入力してください。
　　　　　　　</t>
    </r>
    <r>
      <rPr>
        <sz val="14"/>
        <rFont val="BIZ UDPゴシック"/>
        <family val="3"/>
        <charset val="128"/>
      </rPr>
      <t>　（黄色の箇所に必要事項を入力してください）</t>
    </r>
    <rPh sb="1" eb="3">
      <t>ガッコウ</t>
    </rPh>
    <rPh sb="3" eb="5">
      <t>ジョウホウ</t>
    </rPh>
    <rPh sb="13" eb="15">
      <t>サイショ</t>
    </rPh>
    <rPh sb="16" eb="18">
      <t>ニュウリョク</t>
    </rPh>
    <rPh sb="35" eb="37">
      <t>キイロ</t>
    </rPh>
    <rPh sb="38" eb="40">
      <t>カショ</t>
    </rPh>
    <rPh sb="41" eb="43">
      <t>ヒツヨウ</t>
    </rPh>
    <rPh sb="43" eb="45">
      <t>ジコウ</t>
    </rPh>
    <rPh sb="46" eb="48">
      <t>ニュウリョク</t>
    </rPh>
    <phoneticPr fontId="1"/>
  </si>
  <si>
    <r>
      <t>※ セルに値を入力後、</t>
    </r>
    <r>
      <rPr>
        <b/>
        <sz val="14"/>
        <rFont val="BIZ UDP明朝 Medium"/>
        <family val="1"/>
        <charset val="128"/>
      </rPr>
      <t>TABキー</t>
    </r>
    <r>
      <rPr>
        <sz val="14"/>
        <rFont val="BIZ UDP明朝 Medium"/>
        <family val="1"/>
        <charset val="128"/>
      </rPr>
      <t xml:space="preserve"> で、次の入力箇所に移動できます</t>
    </r>
    <rPh sb="5" eb="6">
      <t>アタイ</t>
    </rPh>
    <rPh sb="7" eb="9">
      <t>ニュウリョク</t>
    </rPh>
    <rPh sb="9" eb="10">
      <t>ゴ</t>
    </rPh>
    <rPh sb="19" eb="20">
      <t>ツギ</t>
    </rPh>
    <rPh sb="21" eb="23">
      <t>ニュウリョク</t>
    </rPh>
    <rPh sb="23" eb="25">
      <t>カショ</t>
    </rPh>
    <rPh sb="26" eb="28">
      <t>イドウ</t>
    </rPh>
    <phoneticPr fontId="1"/>
  </si>
  <si>
    <r>
      <t>当日参加者数</t>
    </r>
    <r>
      <rPr>
        <sz val="10"/>
        <rFont val="BIZ UDP明朝 Medium"/>
        <family val="1"/>
        <charset val="128"/>
      </rPr>
      <t>（生徒+教員）</t>
    </r>
    <rPh sb="0" eb="2">
      <t>トウジツ</t>
    </rPh>
    <rPh sb="2" eb="4">
      <t>サンカ</t>
    </rPh>
    <rPh sb="4" eb="5">
      <t>シャ</t>
    </rPh>
    <rPh sb="5" eb="6">
      <t>カズ</t>
    </rPh>
    <rPh sb="7" eb="9">
      <t>セイト</t>
    </rPh>
    <rPh sb="10" eb="12">
      <t>キョウイン</t>
    </rPh>
    <phoneticPr fontId="1"/>
  </si>
  <si>
    <r>
      <t>　</t>
    </r>
    <r>
      <rPr>
        <b/>
        <sz val="11"/>
        <rFont val="BIZ UDP明朝 Medium"/>
        <family val="1"/>
        <charset val="128"/>
      </rPr>
      <t>「高等学校」等も略さないで</t>
    </r>
    <r>
      <rPr>
        <sz val="11"/>
        <rFont val="BIZ UDP明朝 Medium"/>
        <family val="1"/>
        <charset val="128"/>
      </rPr>
      <t>ください
　</t>
    </r>
    <r>
      <rPr>
        <sz val="10"/>
        <rFont val="BIZ UDP明朝 Medium"/>
        <family val="1"/>
        <charset val="128"/>
      </rPr>
      <t>（私立の場合、法人名は不要です）</t>
    </r>
    <rPh sb="2" eb="6">
      <t>コウトウガッコウ</t>
    </rPh>
    <rPh sb="7" eb="8">
      <t>ナド</t>
    </rPh>
    <rPh sb="9" eb="10">
      <t>リャク</t>
    </rPh>
    <rPh sb="21" eb="23">
      <t>シリツ</t>
    </rPh>
    <rPh sb="24" eb="26">
      <t>バアイ</t>
    </rPh>
    <rPh sb="27" eb="29">
      <t>ホウジン</t>
    </rPh>
    <rPh sb="29" eb="30">
      <t>メイ</t>
    </rPh>
    <rPh sb="31" eb="33">
      <t>フヨウ</t>
    </rPh>
    <phoneticPr fontId="1"/>
  </si>
  <si>
    <r>
      <t xml:space="preserve">　姓と名の間に空白を1つ入れてください
</t>
    </r>
    <r>
      <rPr>
        <sz val="10"/>
        <rFont val="BIZ UDP明朝 Medium"/>
        <family val="1"/>
        <charset val="128"/>
      </rPr>
      <t>　（すべての連絡はこの先生宛に行います）</t>
    </r>
    <rPh sb="1" eb="2">
      <t>セイ</t>
    </rPh>
    <rPh sb="3" eb="4">
      <t>メイ</t>
    </rPh>
    <rPh sb="5" eb="6">
      <t>アイダ</t>
    </rPh>
    <rPh sb="7" eb="9">
      <t>クウハク</t>
    </rPh>
    <rPh sb="12" eb="13">
      <t>イ</t>
    </rPh>
    <rPh sb="26" eb="28">
      <t>レンラク</t>
    </rPh>
    <rPh sb="31" eb="33">
      <t>センセイ</t>
    </rPh>
    <rPh sb="33" eb="34">
      <t>アテ</t>
    </rPh>
    <rPh sb="35" eb="36">
      <t>オコナ</t>
    </rPh>
    <phoneticPr fontId="1"/>
  </si>
  <si>
    <r>
      <t>（半角で）　</t>
    </r>
    <r>
      <rPr>
        <b/>
        <sz val="11"/>
        <color theme="4"/>
        <rFont val="BIZ UDP明朝 Medium"/>
        <family val="1"/>
        <charset val="128"/>
      </rPr>
      <t>例　</t>
    </r>
    <r>
      <rPr>
        <b/>
        <sz val="11"/>
        <color theme="4"/>
        <rFont val="BIZ UDPゴシック"/>
        <family val="3"/>
        <charset val="128"/>
      </rPr>
      <t>namae@example.ed.jp</t>
    </r>
    <phoneticPr fontId="4"/>
  </si>
  <si>
    <r>
      <t>（半角で）　</t>
    </r>
    <r>
      <rPr>
        <b/>
        <sz val="11"/>
        <color theme="4"/>
        <rFont val="BIZ UDP明朝 Medium"/>
        <family val="1"/>
        <charset val="128"/>
      </rPr>
      <t>例 　</t>
    </r>
    <r>
      <rPr>
        <b/>
        <sz val="11"/>
        <color theme="4"/>
        <rFont val="BIZ UDPゴシック"/>
        <family val="3"/>
        <charset val="128"/>
      </rPr>
      <t>547-0014</t>
    </r>
    <rPh sb="1" eb="3">
      <t>ハンカク</t>
    </rPh>
    <rPh sb="6" eb="7">
      <t>レイ</t>
    </rPh>
    <phoneticPr fontId="1"/>
  </si>
  <si>
    <r>
      <t>（半角で）　</t>
    </r>
    <r>
      <rPr>
        <b/>
        <sz val="11"/>
        <color theme="4"/>
        <rFont val="BIZ UDP明朝 Medium"/>
        <family val="1"/>
        <charset val="128"/>
      </rPr>
      <t>例　</t>
    </r>
    <r>
      <rPr>
        <b/>
        <sz val="11"/>
        <color theme="4"/>
        <rFont val="BIZ UDPゴシック"/>
        <family val="3"/>
        <charset val="128"/>
      </rPr>
      <t>072-334-7400</t>
    </r>
    <rPh sb="1" eb="3">
      <t>ハンカク</t>
    </rPh>
    <rPh sb="6" eb="7">
      <t>レイ</t>
    </rPh>
    <phoneticPr fontId="1"/>
  </si>
  <si>
    <r>
      <t>　当日引率等でお越しになる先生に、審査や運営の</t>
    </r>
    <r>
      <rPr>
        <b/>
        <sz val="12"/>
        <color rgb="FFFF0000"/>
        <rFont val="BIZ UDPゴシック"/>
        <family val="3"/>
        <charset val="128"/>
      </rPr>
      <t>お手伝い</t>
    </r>
    <r>
      <rPr>
        <b/>
        <sz val="12"/>
        <rFont val="BIZ UDPゴシック"/>
        <family val="3"/>
        <charset val="128"/>
      </rPr>
      <t>をお願いする場合があります。　そのためのアンケートにご協力をお願いします。
　（審査主担や運営の中心は視聴覚教育研究会の役員が務めます。）
　当日の円滑な進行のためにも、是非ご協力をお願いします。</t>
    </r>
    <rPh sb="1" eb="3">
      <t>トウジツ</t>
    </rPh>
    <rPh sb="3" eb="5">
      <t>インソツ</t>
    </rPh>
    <rPh sb="5" eb="6">
      <t>ナド</t>
    </rPh>
    <rPh sb="8" eb="9">
      <t>コ</t>
    </rPh>
    <rPh sb="13" eb="15">
      <t>センセイ</t>
    </rPh>
    <rPh sb="17" eb="19">
      <t>シンサ</t>
    </rPh>
    <rPh sb="20" eb="22">
      <t>ウンエイ</t>
    </rPh>
    <rPh sb="24" eb="26">
      <t>テツダ</t>
    </rPh>
    <rPh sb="29" eb="30">
      <t>ネガ</t>
    </rPh>
    <rPh sb="33" eb="35">
      <t>バアイ</t>
    </rPh>
    <rPh sb="54" eb="56">
      <t>キョウリョク</t>
    </rPh>
    <rPh sb="58" eb="59">
      <t>ネガ</t>
    </rPh>
    <rPh sb="67" eb="69">
      <t>シンサ</t>
    </rPh>
    <rPh sb="69" eb="71">
      <t>シュタン</t>
    </rPh>
    <rPh sb="72" eb="74">
      <t>ウンエイ</t>
    </rPh>
    <rPh sb="75" eb="77">
      <t>チュウシン</t>
    </rPh>
    <rPh sb="78" eb="81">
      <t>シチョウカク</t>
    </rPh>
    <rPh sb="81" eb="83">
      <t>キョウイク</t>
    </rPh>
    <rPh sb="83" eb="86">
      <t>ケンキュウカイ</t>
    </rPh>
    <rPh sb="87" eb="89">
      <t>ヤクイン</t>
    </rPh>
    <rPh sb="90" eb="91">
      <t>ツト</t>
    </rPh>
    <rPh sb="99" eb="101">
      <t>トウジツ</t>
    </rPh>
    <rPh sb="102" eb="104">
      <t>エンカツ</t>
    </rPh>
    <rPh sb="105" eb="107">
      <t>シンコウ</t>
    </rPh>
    <rPh sb="113" eb="115">
      <t>ゼヒ</t>
    </rPh>
    <rPh sb="116" eb="118">
      <t>キョウリョク</t>
    </rPh>
    <rPh sb="120" eb="121">
      <t>ネガ</t>
    </rPh>
    <phoneticPr fontId="4"/>
  </si>
  <si>
    <r>
      <t xml:space="preserve">備　考
(特記事項や要望などあればご記入ください。）
</t>
    </r>
    <r>
      <rPr>
        <b/>
        <sz val="12"/>
        <rFont val="BIZ UDPゴシック"/>
        <family val="3"/>
        <charset val="128"/>
      </rPr>
      <t>途中で改行はしないで</t>
    </r>
    <r>
      <rPr>
        <sz val="12"/>
        <rFont val="BIZ UDPゴシック"/>
        <family val="3"/>
        <charset val="128"/>
      </rPr>
      <t>ください。</t>
    </r>
    <rPh sb="0" eb="1">
      <t>ソナエ</t>
    </rPh>
    <rPh sb="2" eb="3">
      <t>コウ</t>
    </rPh>
    <rPh sb="6" eb="8">
      <t>トッキ</t>
    </rPh>
    <rPh sb="8" eb="10">
      <t>ジコウ</t>
    </rPh>
    <rPh sb="11" eb="13">
      <t>ヨウボウ</t>
    </rPh>
    <rPh sb="19" eb="21">
      <t>キニュウ</t>
    </rPh>
    <rPh sb="29" eb="31">
      <t>トチュウ</t>
    </rPh>
    <rPh sb="32" eb="34">
      <t>カイギョウ</t>
    </rPh>
    <phoneticPr fontId="4"/>
  </si>
  <si>
    <r>
      <t>このページは、</t>
    </r>
    <r>
      <rPr>
        <b/>
        <u/>
        <sz val="14"/>
        <color indexed="13"/>
        <rFont val="BIZ UDPゴシック"/>
        <family val="3"/>
        <charset val="128"/>
      </rPr>
      <t>黄色の</t>
    </r>
    <r>
      <rPr>
        <b/>
        <u/>
        <sz val="14"/>
        <color indexed="41"/>
        <rFont val="BIZ UDPゴシック"/>
        <family val="3"/>
        <charset val="128"/>
      </rPr>
      <t>部分</t>
    </r>
    <r>
      <rPr>
        <b/>
        <sz val="14"/>
        <color indexed="41"/>
        <rFont val="BIZ UDPゴシック"/>
        <family val="3"/>
        <charset val="128"/>
      </rPr>
      <t>は必要事項を入力、</t>
    </r>
    <r>
      <rPr>
        <b/>
        <u/>
        <sz val="14"/>
        <color indexed="43"/>
        <rFont val="BIZ UDPゴシック"/>
        <family val="3"/>
        <charset val="128"/>
      </rPr>
      <t>水色</t>
    </r>
    <r>
      <rPr>
        <b/>
        <u/>
        <sz val="14"/>
        <color indexed="41"/>
        <rFont val="BIZ UDPゴシック"/>
        <family val="3"/>
        <charset val="128"/>
      </rPr>
      <t>の部分</t>
    </r>
    <r>
      <rPr>
        <b/>
        <sz val="14"/>
        <color indexed="41"/>
        <rFont val="BIZ UDPゴシック"/>
        <family val="3"/>
        <charset val="128"/>
      </rPr>
      <t>は必要事項を選択する。(表編集不可)</t>
    </r>
    <rPh sb="7" eb="9">
      <t>キイロ</t>
    </rPh>
    <rPh sb="10" eb="12">
      <t>ブブン</t>
    </rPh>
    <rPh sb="13" eb="15">
      <t>ヒツヨウ</t>
    </rPh>
    <rPh sb="15" eb="17">
      <t>ジコウ</t>
    </rPh>
    <rPh sb="18" eb="20">
      <t>ニュウリョク</t>
    </rPh>
    <rPh sb="21" eb="23">
      <t>ミズイロ</t>
    </rPh>
    <rPh sb="24" eb="26">
      <t>ブブン</t>
    </rPh>
    <rPh sb="27" eb="29">
      <t>ヒツヨウ</t>
    </rPh>
    <rPh sb="29" eb="31">
      <t>ジコウ</t>
    </rPh>
    <rPh sb="32" eb="34">
      <t>センタク</t>
    </rPh>
    <rPh sb="38" eb="39">
      <t>ヒョウ</t>
    </rPh>
    <rPh sb="39" eb="41">
      <t>ヘンシュウ</t>
    </rPh>
    <rPh sb="41" eb="43">
      <t>フカ</t>
    </rPh>
    <phoneticPr fontId="1"/>
  </si>
  <si>
    <r>
      <t xml:space="preserve">学年
</t>
    </r>
    <r>
      <rPr>
        <b/>
        <sz val="9"/>
        <rFont val="BIZ UDP明朝 Medium"/>
        <family val="1"/>
        <charset val="128"/>
      </rPr>
      <t>最終学年
は不可</t>
    </r>
    <rPh sb="0" eb="2">
      <t>ガクネン</t>
    </rPh>
    <rPh sb="4" eb="8">
      <t>サイシュウガクネン</t>
    </rPh>
    <rPh sb="10" eb="12">
      <t>フカ</t>
    </rPh>
    <phoneticPr fontId="1"/>
  </si>
  <si>
    <r>
      <t>備考　</t>
    </r>
    <r>
      <rPr>
        <sz val="9"/>
        <color indexed="8"/>
        <rFont val="BIZ UDP明朝 Medium"/>
        <family val="1"/>
        <charset val="128"/>
      </rPr>
      <t>（特記事項などあれば）
※ 公的理由により当日出席できない（事前録音会への参加を希望）等があれば理由とともに記入してください</t>
    </r>
    <rPh sb="0" eb="2">
      <t>ビコウ</t>
    </rPh>
    <rPh sb="4" eb="6">
      <t>トッキ</t>
    </rPh>
    <rPh sb="6" eb="8">
      <t>ジコウ</t>
    </rPh>
    <rPh sb="25" eb="27">
      <t>トウジツ</t>
    </rPh>
    <rPh sb="27" eb="29">
      <t>シュッセキ</t>
    </rPh>
    <rPh sb="34" eb="36">
      <t>ジゼン</t>
    </rPh>
    <rPh sb="36" eb="38">
      <t>ロクオン</t>
    </rPh>
    <rPh sb="38" eb="39">
      <t>カイ</t>
    </rPh>
    <rPh sb="41" eb="43">
      <t>サンカ</t>
    </rPh>
    <rPh sb="44" eb="46">
      <t>キボウ</t>
    </rPh>
    <rPh sb="47" eb="48">
      <t>ナド</t>
    </rPh>
    <rPh sb="52" eb="54">
      <t>リユウ</t>
    </rPh>
    <rPh sb="58" eb="60">
      <t>キニュウ</t>
    </rPh>
    <phoneticPr fontId="1"/>
  </si>
  <si>
    <r>
      <t xml:space="preserve">参加者名
</t>
    </r>
    <r>
      <rPr>
        <sz val="9"/>
        <rFont val="BIZ UDP明朝 Medium"/>
        <family val="1"/>
        <charset val="128"/>
      </rPr>
      <t>(姓と名の間に</t>
    </r>
    <r>
      <rPr>
        <b/>
        <sz val="9"/>
        <rFont val="BIZ UDP明朝 Medium"/>
        <family val="1"/>
        <charset val="128"/>
      </rPr>
      <t>空白を
１つ入れて</t>
    </r>
    <r>
      <rPr>
        <sz val="9"/>
        <rFont val="BIZ UDP明朝 Medium"/>
        <family val="1"/>
        <charset val="128"/>
      </rPr>
      <t>ください)</t>
    </r>
    <rPh sb="0" eb="3">
      <t>サンカシャ</t>
    </rPh>
    <rPh sb="3" eb="4">
      <t>メイ</t>
    </rPh>
    <rPh sb="6" eb="7">
      <t>セイ</t>
    </rPh>
    <rPh sb="8" eb="9">
      <t>メイ</t>
    </rPh>
    <rPh sb="10" eb="11">
      <t>アイダ</t>
    </rPh>
    <rPh sb="12" eb="14">
      <t>クウハク</t>
    </rPh>
    <rPh sb="18" eb="19">
      <t>イ</t>
    </rPh>
    <phoneticPr fontId="4"/>
  </si>
  <si>
    <r>
      <t>ふりがな
（全角</t>
    </r>
    <r>
      <rPr>
        <b/>
        <sz val="11"/>
        <color indexed="10"/>
        <rFont val="BIZ UDP明朝 Medium"/>
        <family val="1"/>
        <charset val="128"/>
      </rPr>
      <t>ひらがな</t>
    </r>
    <r>
      <rPr>
        <sz val="11"/>
        <rFont val="BIZ UDP明朝 Medium"/>
        <family val="1"/>
        <charset val="128"/>
      </rPr>
      <t>）</t>
    </r>
    <r>
      <rPr>
        <sz val="8"/>
        <color indexed="8"/>
        <rFont val="BIZ UDP明朝 Medium"/>
        <family val="1"/>
        <charset val="128"/>
      </rPr>
      <t xml:space="preserve">
</t>
    </r>
    <r>
      <rPr>
        <sz val="9"/>
        <color indexed="8"/>
        <rFont val="BIZ UDP明朝 Medium"/>
        <family val="1"/>
        <charset val="128"/>
      </rPr>
      <t>(姓と名の間に</t>
    </r>
    <r>
      <rPr>
        <b/>
        <sz val="9"/>
        <color indexed="8"/>
        <rFont val="BIZ UDP明朝 Medium"/>
        <family val="1"/>
        <charset val="128"/>
      </rPr>
      <t xml:space="preserve">空白を１つ
</t>
    </r>
    <r>
      <rPr>
        <sz val="9"/>
        <color indexed="8"/>
        <rFont val="BIZ UDP明朝 Medium"/>
        <family val="1"/>
        <charset val="128"/>
      </rPr>
      <t>入れてください)</t>
    </r>
    <rPh sb="6" eb="8">
      <t>ゼンカク</t>
    </rPh>
    <rPh sb="28" eb="29">
      <t>イ</t>
    </rPh>
    <phoneticPr fontId="4"/>
  </si>
  <si>
    <r>
      <t>このページは、</t>
    </r>
    <r>
      <rPr>
        <b/>
        <u/>
        <sz val="14"/>
        <color indexed="13"/>
        <rFont val="BIZ UDPゴシック"/>
        <family val="3"/>
        <charset val="128"/>
      </rPr>
      <t>黄色の</t>
    </r>
    <r>
      <rPr>
        <b/>
        <u/>
        <sz val="14"/>
        <color indexed="41"/>
        <rFont val="BIZ UDPゴシック"/>
        <family val="3"/>
        <charset val="128"/>
      </rPr>
      <t>部分に</t>
    </r>
    <r>
      <rPr>
        <b/>
        <sz val="14"/>
        <color indexed="41"/>
        <rFont val="BIZ UDPゴシック"/>
        <family val="3"/>
        <charset val="128"/>
      </rPr>
      <t>必要事項を入力する。(表編集不可)</t>
    </r>
    <rPh sb="7" eb="9">
      <t>キイロ</t>
    </rPh>
    <rPh sb="10" eb="12">
      <t>ブブン</t>
    </rPh>
    <rPh sb="13" eb="15">
      <t>ヒツヨウ</t>
    </rPh>
    <rPh sb="15" eb="17">
      <t>ジコウ</t>
    </rPh>
    <rPh sb="18" eb="20">
      <t>ニュウリョク</t>
    </rPh>
    <rPh sb="24" eb="25">
      <t>ヒョウ</t>
    </rPh>
    <rPh sb="25" eb="27">
      <t>ヘンシュウ</t>
    </rPh>
    <rPh sb="27" eb="29">
      <t>フカ</t>
    </rPh>
    <phoneticPr fontId="1"/>
  </si>
  <si>
    <r>
      <t>タイトルの読み
（全角</t>
    </r>
    <r>
      <rPr>
        <b/>
        <sz val="11"/>
        <color rgb="FFFF0000"/>
        <rFont val="BIZ UDP明朝 Medium"/>
        <family val="1"/>
        <charset val="128"/>
      </rPr>
      <t>ひらがな</t>
    </r>
    <r>
      <rPr>
        <sz val="11"/>
        <rFont val="BIZ UDP明朝 Medium"/>
        <family val="1"/>
        <charset val="128"/>
      </rPr>
      <t>）</t>
    </r>
    <rPh sb="5" eb="6">
      <t>ヨ</t>
    </rPh>
    <rPh sb="9" eb="11">
      <t>ゼンカク</t>
    </rPh>
    <phoneticPr fontId="1"/>
  </si>
  <si>
    <r>
      <t xml:space="preserve">団体名・クラブ名など
</t>
    </r>
    <r>
      <rPr>
        <b/>
        <sz val="12"/>
        <color rgb="FFFF0000"/>
        <rFont val="BIZ UDP明朝 Medium"/>
        <family val="1"/>
        <charset val="128"/>
      </rPr>
      <t>（必ずお書きください）</t>
    </r>
    <rPh sb="0" eb="3">
      <t>ダンタイメイ</t>
    </rPh>
    <rPh sb="7" eb="8">
      <t>メイ</t>
    </rPh>
    <rPh sb="12" eb="13">
      <t>カナラ</t>
    </rPh>
    <rPh sb="15" eb="16">
      <t>カ</t>
    </rPh>
    <phoneticPr fontId="4"/>
  </si>
  <si>
    <r>
      <t>制作代表者名
（</t>
    </r>
    <r>
      <rPr>
        <b/>
        <sz val="11"/>
        <rFont val="BIZ UDP明朝 Medium"/>
        <family val="1"/>
        <charset val="128"/>
      </rPr>
      <t>最終学年は不可</t>
    </r>
    <r>
      <rPr>
        <sz val="11"/>
        <rFont val="BIZ UDP明朝 Medium"/>
        <family val="1"/>
        <charset val="128"/>
      </rPr>
      <t>）</t>
    </r>
    <rPh sb="0" eb="2">
      <t>セイサク</t>
    </rPh>
    <rPh sb="2" eb="5">
      <t>ダイヒョウシャ</t>
    </rPh>
    <rPh sb="5" eb="6">
      <t>メイ</t>
    </rPh>
    <rPh sb="8" eb="10">
      <t>サイシュウ</t>
    </rPh>
    <rPh sb="10" eb="12">
      <t>ガクネン</t>
    </rPh>
    <rPh sb="13" eb="15">
      <t>フカ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</si>
</sst>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&quot;あり&quot;;&quot;&quot;"/>
    <numFmt numFmtId="177" formatCode="&quot;希望&quot;;&quot;&quot;"/>
  </numFmts>
  <fonts count="67"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sz val="6"/>
      <name val="ＭＳ Ｐ明朝"/>
      <family val="1"/>
      <charset val="128"/>
    </font>
    <font>
      <u/>
      <sz val="11"/>
      <color indexed="12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b/>
      <sz val="16"/>
      <color theme="1"/>
      <name val="ＭＳ Ｐゴシック"/>
      <family val="3"/>
      <charset val="128"/>
      <scheme val="minor"/>
    </font>
    <font>
      <sz val="10"/>
      <name val="ＭＳ Ｐ明朝"/>
      <family val="1"/>
      <charset val="128"/>
    </font>
    <font>
      <sz val="14"/>
      <name val="Arial"/>
      <family val="2"/>
    </font>
    <font>
      <sz val="18"/>
      <name val="Arial"/>
      <family val="2"/>
    </font>
    <font>
      <b/>
      <sz val="16"/>
      <name val="BIZ UDPゴシック"/>
      <family val="3"/>
      <charset val="128"/>
    </font>
    <font>
      <b/>
      <u val="double"/>
      <sz val="14"/>
      <color indexed="10"/>
      <name val="BIZ UDPゴシック"/>
      <family val="3"/>
      <charset val="128"/>
    </font>
    <font>
      <sz val="14"/>
      <name val="BIZ UDPゴシック"/>
      <family val="3"/>
      <charset val="128"/>
    </font>
    <font>
      <sz val="12"/>
      <name val="BIZ UDP明朝 Medium"/>
      <family val="1"/>
      <charset val="128"/>
    </font>
    <font>
      <sz val="11"/>
      <name val="BIZ UDP明朝 Medium"/>
      <family val="1"/>
      <charset val="128"/>
    </font>
    <font>
      <sz val="9"/>
      <name val="BIZ UDP明朝 Medium"/>
      <family val="1"/>
      <charset val="128"/>
    </font>
    <font>
      <b/>
      <sz val="16"/>
      <name val="BIZ UDP明朝 Medium"/>
      <family val="1"/>
      <charset val="128"/>
    </font>
    <font>
      <sz val="11"/>
      <name val="BIZ UD明朝 Medium"/>
      <family val="1"/>
      <charset val="128"/>
    </font>
    <font>
      <sz val="9"/>
      <name val="BIZ UD明朝 Medium"/>
      <family val="1"/>
      <charset val="128"/>
    </font>
    <font>
      <sz val="14"/>
      <name val="BIZ UD明朝 Medium"/>
      <family val="1"/>
      <charset val="128"/>
    </font>
    <font>
      <sz val="12"/>
      <name val="BIZ UD明朝 Medium"/>
      <family val="1"/>
      <charset val="128"/>
    </font>
    <font>
      <sz val="12"/>
      <color theme="0"/>
      <name val="BIZ UD明朝 Medium"/>
      <family val="1"/>
      <charset val="128"/>
    </font>
    <font>
      <sz val="12"/>
      <name val="BIZ UDPゴシック"/>
      <family val="3"/>
      <charset val="128"/>
    </font>
    <font>
      <sz val="13"/>
      <name val="BIZ UDPゴシック"/>
      <family val="3"/>
      <charset val="128"/>
    </font>
    <font>
      <b/>
      <sz val="20"/>
      <name val="BIZ UDPゴシック"/>
      <family val="3"/>
      <charset val="128"/>
    </font>
    <font>
      <b/>
      <sz val="13"/>
      <name val="BIZ UDPゴシック"/>
      <family val="3"/>
      <charset val="128"/>
    </font>
    <font>
      <sz val="13"/>
      <color rgb="FFFF0000"/>
      <name val="BIZ UDPゴシック"/>
      <family val="3"/>
      <charset val="128"/>
    </font>
    <font>
      <sz val="13"/>
      <color indexed="10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0"/>
      <color indexed="10"/>
      <name val="BIZ UDPゴシック"/>
      <family val="3"/>
      <charset val="128"/>
    </font>
    <font>
      <b/>
      <u/>
      <sz val="20"/>
      <color indexed="12"/>
      <name val="Consolas"/>
      <family val="3"/>
    </font>
    <font>
      <b/>
      <u/>
      <sz val="14"/>
      <color indexed="12"/>
      <name val="Consolas"/>
      <family val="3"/>
    </font>
    <font>
      <sz val="13"/>
      <name val="BIZ UDゴシック"/>
      <family val="3"/>
      <charset val="128"/>
    </font>
    <font>
      <b/>
      <sz val="12"/>
      <name val="BIZ UDゴシック"/>
      <family val="3"/>
      <charset val="128"/>
    </font>
    <font>
      <sz val="12"/>
      <name val="BIZ UDゴシック"/>
      <family val="3"/>
      <charset val="128"/>
    </font>
    <font>
      <sz val="14"/>
      <name val="BIZ UDP明朝 Medium"/>
      <family val="1"/>
      <charset val="128"/>
    </font>
    <font>
      <b/>
      <sz val="14"/>
      <name val="BIZ UDP明朝 Medium"/>
      <family val="1"/>
      <charset val="128"/>
    </font>
    <font>
      <sz val="10"/>
      <name val="BIZ UDP明朝 Medium"/>
      <family val="1"/>
      <charset val="128"/>
    </font>
    <font>
      <b/>
      <sz val="11"/>
      <name val="BIZ UDP明朝 Medium"/>
      <family val="1"/>
      <charset val="128"/>
    </font>
    <font>
      <b/>
      <sz val="11"/>
      <color theme="4"/>
      <name val="BIZ UDP明朝 Medium"/>
      <family val="1"/>
      <charset val="128"/>
    </font>
    <font>
      <u/>
      <sz val="14"/>
      <color indexed="12"/>
      <name val="BIZ UDPゴシック"/>
      <family val="3"/>
      <charset val="128"/>
    </font>
    <font>
      <b/>
      <sz val="11"/>
      <color theme="4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sz val="9"/>
      <name val="BIZ UDPゴシック"/>
      <family val="3"/>
      <charset val="128"/>
    </font>
    <font>
      <b/>
      <sz val="14"/>
      <color indexed="41"/>
      <name val="BIZ UDPゴシック"/>
      <family val="3"/>
      <charset val="128"/>
    </font>
    <font>
      <b/>
      <u/>
      <sz val="14"/>
      <color indexed="13"/>
      <name val="BIZ UDPゴシック"/>
      <family val="3"/>
      <charset val="128"/>
    </font>
    <font>
      <b/>
      <u/>
      <sz val="14"/>
      <color indexed="41"/>
      <name val="BIZ UDPゴシック"/>
      <family val="3"/>
      <charset val="128"/>
    </font>
    <font>
      <b/>
      <u/>
      <sz val="14"/>
      <color indexed="43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b/>
      <sz val="9"/>
      <name val="BIZ UDP明朝 Medium"/>
      <family val="1"/>
      <charset val="128"/>
    </font>
    <font>
      <b/>
      <sz val="11"/>
      <color indexed="10"/>
      <name val="BIZ UDP明朝 Medium"/>
      <family val="1"/>
      <charset val="128"/>
    </font>
    <font>
      <sz val="8"/>
      <color indexed="8"/>
      <name val="BIZ UDP明朝 Medium"/>
      <family val="1"/>
      <charset val="128"/>
    </font>
    <font>
      <sz val="9"/>
      <color indexed="8"/>
      <name val="BIZ UDP明朝 Medium"/>
      <family val="1"/>
      <charset val="128"/>
    </font>
    <font>
      <b/>
      <sz val="9"/>
      <color indexed="8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12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2"/>
      <color theme="1"/>
      <name val="BIZ UDゴシック"/>
      <family val="3"/>
      <charset val="128"/>
    </font>
    <font>
      <b/>
      <sz val="11"/>
      <color rgb="FFFF0000"/>
      <name val="BIZ UDP明朝 Medium"/>
      <family val="1"/>
      <charset val="128"/>
    </font>
    <font>
      <b/>
      <sz val="12"/>
      <color rgb="FFFF0000"/>
      <name val="BIZ UDP明朝 Medium"/>
      <family val="1"/>
      <charset val="128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</fills>
  <borders count="18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auto="1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double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ashed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ashed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ck">
        <color indexed="64"/>
      </right>
      <top style="hair">
        <color auto="1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ck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348">
    <xf numFmtId="0" fontId="0" fillId="0" borderId="0" xfId="0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59" xfId="0" applyBorder="1">
      <alignment vertical="center"/>
    </xf>
    <xf numFmtId="0" fontId="0" fillId="0" borderId="40" xfId="0" applyBorder="1">
      <alignment vertical="center"/>
    </xf>
    <xf numFmtId="0" fontId="9" fillId="0" borderId="0" xfId="0" applyFont="1">
      <alignment vertical="center"/>
    </xf>
    <xf numFmtId="0" fontId="10" fillId="0" borderId="111" xfId="0" applyFont="1" applyBorder="1" applyAlignment="1">
      <alignment horizontal="right" vertical="center"/>
    </xf>
    <xf numFmtId="0" fontId="0" fillId="0" borderId="111" xfId="0" applyBorder="1">
      <alignment vertical="center"/>
    </xf>
    <xf numFmtId="0" fontId="7" fillId="0" borderId="147" xfId="0" applyFont="1" applyBorder="1" applyAlignment="1">
      <alignment horizontal="center" vertical="center"/>
    </xf>
    <xf numFmtId="0" fontId="7" fillId="0" borderId="167" xfId="0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5" fontId="12" fillId="0" borderId="168" xfId="0" applyNumberFormat="1" applyFont="1" applyBorder="1" applyAlignment="1">
      <alignment horizontal="center" vertical="center"/>
    </xf>
    <xf numFmtId="5" fontId="12" fillId="0" borderId="169" xfId="0" applyNumberFormat="1" applyFont="1" applyBorder="1" applyAlignment="1">
      <alignment horizontal="center" vertical="center"/>
    </xf>
    <xf numFmtId="5" fontId="12" fillId="0" borderId="170" xfId="0" applyNumberFormat="1" applyFont="1" applyBorder="1" applyAlignment="1">
      <alignment horizontal="center" vertical="center"/>
    </xf>
    <xf numFmtId="5" fontId="12" fillId="0" borderId="60" xfId="0" applyNumberFormat="1" applyFont="1" applyBorder="1" applyAlignment="1">
      <alignment horizontal="center" vertical="center"/>
    </xf>
    <xf numFmtId="5" fontId="12" fillId="0" borderId="0" xfId="0" applyNumberFormat="1" applyFont="1" applyAlignment="1">
      <alignment horizontal="center" vertical="center"/>
    </xf>
    <xf numFmtId="5" fontId="12" fillId="0" borderId="115" xfId="0" applyNumberFormat="1" applyFont="1" applyBorder="1" applyAlignment="1">
      <alignment horizontal="center" vertical="center"/>
    </xf>
    <xf numFmtId="5" fontId="12" fillId="0" borderId="116" xfId="0" applyNumberFormat="1" applyFont="1" applyBorder="1" applyAlignment="1">
      <alignment horizontal="center" vertical="center"/>
    </xf>
    <xf numFmtId="5" fontId="12" fillId="0" borderId="117" xfId="0" applyNumberFormat="1" applyFont="1" applyBorder="1" applyAlignment="1">
      <alignment horizontal="center" vertical="center"/>
    </xf>
    <xf numFmtId="5" fontId="12" fillId="0" borderId="118" xfId="0" applyNumberFormat="1" applyFont="1" applyBorder="1" applyAlignment="1">
      <alignment horizontal="center" vertical="center"/>
    </xf>
    <xf numFmtId="0" fontId="11" fillId="0" borderId="167" xfId="0" applyFont="1" applyBorder="1" applyAlignment="1">
      <alignment horizontal="center" vertical="center"/>
    </xf>
    <xf numFmtId="0" fontId="11" fillId="0" borderId="171" xfId="0" applyFont="1" applyBorder="1" applyAlignment="1">
      <alignment horizontal="center" vertical="center"/>
    </xf>
    <xf numFmtId="0" fontId="11" fillId="0" borderId="172" xfId="0" applyFont="1" applyBorder="1" applyAlignment="1">
      <alignment horizontal="center" vertical="center"/>
    </xf>
    <xf numFmtId="0" fontId="11" fillId="0" borderId="80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3" fillId="0" borderId="147" xfId="0" applyFont="1" applyBorder="1" applyAlignment="1">
      <alignment horizontal="left" vertical="center"/>
    </xf>
    <xf numFmtId="0" fontId="3" fillId="0" borderId="148" xfId="0" applyFont="1" applyBorder="1" applyAlignment="1">
      <alignment horizontal="left" vertical="center"/>
    </xf>
    <xf numFmtId="0" fontId="13" fillId="5" borderId="0" xfId="0" applyFont="1" applyFill="1" applyAlignment="1">
      <alignment horizontal="left" vertical="center" wrapText="1"/>
    </xf>
    <xf numFmtId="0" fontId="13" fillId="5" borderId="0" xfId="0" applyFont="1" applyFill="1" applyAlignment="1">
      <alignment horizontal="left" vertical="center"/>
    </xf>
    <xf numFmtId="0" fontId="15" fillId="0" borderId="17" xfId="0" applyFont="1" applyBorder="1" applyAlignment="1">
      <alignment horizontal="left" vertical="center" indent="1"/>
    </xf>
    <xf numFmtId="0" fontId="15" fillId="0" borderId="139" xfId="0" applyFont="1" applyBorder="1" applyAlignment="1">
      <alignment horizontal="left" vertical="center" indent="1"/>
    </xf>
    <xf numFmtId="0" fontId="15" fillId="0" borderId="169" xfId="0" applyFont="1" applyBorder="1" applyAlignment="1">
      <alignment horizontal="left" indent="1"/>
    </xf>
    <xf numFmtId="0" fontId="15" fillId="0" borderId="170" xfId="0" applyFont="1" applyBorder="1" applyAlignment="1">
      <alignment horizontal="left" indent="1"/>
    </xf>
    <xf numFmtId="0" fontId="15" fillId="0" borderId="146" xfId="0" applyFont="1" applyBorder="1" applyAlignment="1">
      <alignment horizontal="left" vertical="center" indent="2"/>
    </xf>
    <xf numFmtId="0" fontId="15" fillId="0" borderId="133" xfId="0" applyFont="1" applyBorder="1" applyAlignment="1">
      <alignment horizontal="left" vertical="center" indent="2"/>
    </xf>
    <xf numFmtId="0" fontId="15" fillId="0" borderId="147" xfId="0" applyFont="1" applyBorder="1" applyAlignment="1">
      <alignment horizontal="left" vertical="center"/>
    </xf>
    <xf numFmtId="0" fontId="15" fillId="0" borderId="180" xfId="0" applyFont="1" applyBorder="1" applyAlignment="1">
      <alignment horizontal="center" vertical="center"/>
    </xf>
    <xf numFmtId="0" fontId="15" fillId="0" borderId="125" xfId="0" applyFont="1" applyBorder="1" applyAlignment="1">
      <alignment horizontal="center" vertical="center"/>
    </xf>
    <xf numFmtId="0" fontId="15" fillId="0" borderId="125" xfId="0" applyFont="1" applyBorder="1" applyAlignment="1">
      <alignment horizontal="center" vertical="center" shrinkToFit="1"/>
    </xf>
    <xf numFmtId="0" fontId="15" fillId="0" borderId="125" xfId="0" applyFont="1" applyBorder="1" applyAlignment="1">
      <alignment vertical="center" shrinkToFit="1"/>
    </xf>
    <xf numFmtId="0" fontId="15" fillId="0" borderId="126" xfId="0" applyFont="1" applyBorder="1" applyAlignment="1">
      <alignment vertical="center" shrinkToFit="1"/>
    </xf>
    <xf numFmtId="0" fontId="15" fillId="0" borderId="150" xfId="0" applyFont="1" applyBorder="1">
      <alignment vertical="center"/>
    </xf>
    <xf numFmtId="0" fontId="15" fillId="0" borderId="106" xfId="0" applyFont="1" applyBorder="1">
      <alignment vertical="center"/>
    </xf>
    <xf numFmtId="0" fontId="15" fillId="0" borderId="175" xfId="0" applyFont="1" applyBorder="1">
      <alignment vertical="center"/>
    </xf>
    <xf numFmtId="0" fontId="15" fillId="0" borderId="176" xfId="0" applyFont="1" applyBorder="1">
      <alignment vertical="center"/>
    </xf>
    <xf numFmtId="0" fontId="15" fillId="0" borderId="151" xfId="0" applyFont="1" applyBorder="1">
      <alignment vertical="center"/>
    </xf>
    <xf numFmtId="0" fontId="15" fillId="0" borderId="174" xfId="0" applyFont="1" applyBorder="1">
      <alignment vertical="center"/>
    </xf>
    <xf numFmtId="0" fontId="15" fillId="0" borderId="129" xfId="0" applyFont="1" applyBorder="1">
      <alignment vertical="center"/>
    </xf>
    <xf numFmtId="0" fontId="15" fillId="0" borderId="163" xfId="0" applyFont="1" applyBorder="1">
      <alignment vertical="center"/>
    </xf>
    <xf numFmtId="0" fontId="15" fillId="0" borderId="108" xfId="0" applyFont="1" applyBorder="1" applyAlignment="1">
      <alignment horizontal="center" vertical="center"/>
    </xf>
    <xf numFmtId="0" fontId="15" fillId="0" borderId="113" xfId="0" applyFont="1" applyBorder="1" applyAlignment="1">
      <alignment horizontal="center" vertical="center"/>
    </xf>
    <xf numFmtId="0" fontId="15" fillId="0" borderId="109" xfId="0" applyFont="1" applyBorder="1" applyAlignment="1">
      <alignment horizontal="center" vertical="center"/>
    </xf>
    <xf numFmtId="0" fontId="15" fillId="0" borderId="114" xfId="0" applyFont="1" applyBorder="1" applyAlignment="1">
      <alignment horizontal="center" vertical="center"/>
    </xf>
    <xf numFmtId="0" fontId="15" fillId="0" borderId="157" xfId="0" applyFont="1" applyBorder="1" applyAlignment="1">
      <alignment horizontal="center" vertical="center"/>
    </xf>
    <xf numFmtId="0" fontId="15" fillId="0" borderId="131" xfId="0" applyFont="1" applyBorder="1" applyAlignment="1">
      <alignment horizontal="center" vertical="center"/>
    </xf>
    <xf numFmtId="0" fontId="15" fillId="0" borderId="150" xfId="0" applyFont="1" applyBorder="1" applyAlignment="1">
      <alignment vertical="center" shrinkToFit="1"/>
    </xf>
    <xf numFmtId="0" fontId="15" fillId="0" borderId="106" xfId="0" applyFont="1" applyBorder="1" applyAlignment="1">
      <alignment vertical="center" shrinkToFit="1"/>
    </xf>
    <xf numFmtId="0" fontId="15" fillId="0" borderId="108" xfId="0" applyFont="1" applyBorder="1" applyAlignment="1">
      <alignment vertical="center" shrinkToFit="1"/>
    </xf>
    <xf numFmtId="0" fontId="15" fillId="0" borderId="113" xfId="0" applyFont="1" applyBorder="1" applyAlignment="1">
      <alignment vertical="center" shrinkToFit="1"/>
    </xf>
    <xf numFmtId="0" fontId="15" fillId="0" borderId="163" xfId="0" applyFont="1" applyBorder="1" applyAlignment="1">
      <alignment vertical="center" shrinkToFit="1"/>
    </xf>
    <xf numFmtId="0" fontId="15" fillId="0" borderId="158" xfId="0" applyFont="1" applyBorder="1" applyAlignment="1">
      <alignment vertical="center" shrinkToFit="1"/>
    </xf>
    <xf numFmtId="0" fontId="15" fillId="0" borderId="159" xfId="0" applyFont="1" applyBorder="1" applyAlignment="1">
      <alignment vertical="center" shrinkToFit="1"/>
    </xf>
    <xf numFmtId="0" fontId="15" fillId="0" borderId="152" xfId="0" applyFont="1" applyBorder="1" applyAlignment="1">
      <alignment vertical="center" shrinkToFit="1"/>
    </xf>
    <xf numFmtId="0" fontId="15" fillId="0" borderId="130" xfId="0" applyFont="1" applyBorder="1" applyAlignment="1">
      <alignment vertical="center" shrinkToFit="1"/>
    </xf>
    <xf numFmtId="0" fontId="15" fillId="0" borderId="131" xfId="0" applyFont="1" applyBorder="1" applyAlignment="1">
      <alignment vertical="center" shrinkToFit="1"/>
    </xf>
    <xf numFmtId="0" fontId="15" fillId="0" borderId="134" xfId="0" applyFont="1" applyBorder="1" applyAlignment="1">
      <alignment vertical="center" shrinkToFit="1"/>
    </xf>
    <xf numFmtId="0" fontId="15" fillId="0" borderId="135" xfId="0" applyFont="1" applyBorder="1" applyAlignment="1">
      <alignment vertical="center" shrinkToFit="1"/>
    </xf>
    <xf numFmtId="0" fontId="15" fillId="0" borderId="136" xfId="0" applyFont="1" applyBorder="1" applyAlignment="1">
      <alignment vertical="center" shrinkToFit="1"/>
    </xf>
    <xf numFmtId="0" fontId="15" fillId="0" borderId="160" xfId="0" applyFont="1" applyBorder="1" applyAlignment="1">
      <alignment vertical="center" shrinkToFit="1"/>
    </xf>
    <xf numFmtId="0" fontId="15" fillId="0" borderId="147" xfId="0" applyFont="1" applyBorder="1" applyAlignment="1">
      <alignment vertical="center" shrinkToFit="1"/>
    </xf>
    <xf numFmtId="0" fontId="15" fillId="0" borderId="148" xfId="0" applyFont="1" applyBorder="1" applyAlignment="1">
      <alignment vertical="center" shrinkToFit="1"/>
    </xf>
    <xf numFmtId="0" fontId="16" fillId="0" borderId="38" xfId="0" applyFont="1" applyBorder="1">
      <alignment vertical="center"/>
    </xf>
    <xf numFmtId="0" fontId="17" fillId="0" borderId="0" xfId="0" applyFont="1">
      <alignment vertical="center"/>
    </xf>
    <xf numFmtId="0" fontId="18" fillId="0" borderId="169" xfId="0" applyFont="1" applyBorder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64" xfId="0" applyFont="1" applyBorder="1" applyAlignment="1">
      <alignment horizontal="center" vertical="center"/>
    </xf>
    <xf numFmtId="0" fontId="16" fillId="0" borderId="165" xfId="0" applyFont="1" applyBorder="1" applyAlignment="1">
      <alignment horizontal="center" vertical="center"/>
    </xf>
    <xf numFmtId="0" fontId="16" fillId="0" borderId="147" xfId="0" applyFont="1" applyBorder="1" applyAlignment="1">
      <alignment horizontal="center" vertical="center"/>
    </xf>
    <xf numFmtId="0" fontId="16" fillId="0" borderId="181" xfId="0" applyFont="1" applyBorder="1">
      <alignment vertical="center"/>
    </xf>
    <xf numFmtId="0" fontId="16" fillId="11" borderId="153" xfId="0" applyFont="1" applyFill="1" applyBorder="1" applyAlignment="1">
      <alignment horizontal="center" vertical="center"/>
    </xf>
    <xf numFmtId="0" fontId="16" fillId="11" borderId="127" xfId="0" applyFont="1" applyFill="1" applyBorder="1" applyAlignment="1">
      <alignment horizontal="center" vertical="center"/>
    </xf>
    <xf numFmtId="0" fontId="16" fillId="11" borderId="155" xfId="0" applyFont="1" applyFill="1" applyBorder="1" applyAlignment="1">
      <alignment horizontal="center" vertical="center"/>
    </xf>
    <xf numFmtId="0" fontId="16" fillId="11" borderId="149" xfId="0" applyFont="1" applyFill="1" applyBorder="1" applyAlignment="1">
      <alignment horizontal="center" vertical="center"/>
    </xf>
    <xf numFmtId="0" fontId="16" fillId="11" borderId="123" xfId="0" applyFont="1" applyFill="1" applyBorder="1" applyAlignment="1">
      <alignment horizontal="center" vertical="center"/>
    </xf>
    <xf numFmtId="0" fontId="16" fillId="11" borderId="124" xfId="0" applyFont="1" applyFill="1" applyBorder="1" applyAlignment="1">
      <alignment horizontal="center" vertical="center"/>
    </xf>
    <xf numFmtId="0" fontId="16" fillId="0" borderId="149" xfId="0" applyFont="1" applyBorder="1" applyAlignment="1">
      <alignment horizontal="center" vertical="center"/>
    </xf>
    <xf numFmtId="0" fontId="16" fillId="0" borderId="123" xfId="0" applyFont="1" applyBorder="1" applyAlignment="1">
      <alignment horizontal="center" vertical="center"/>
    </xf>
    <xf numFmtId="0" fontId="16" fillId="0" borderId="156" xfId="0" applyFont="1" applyBorder="1" applyAlignment="1">
      <alignment horizontal="center" vertical="center"/>
    </xf>
    <xf numFmtId="0" fontId="16" fillId="0" borderId="124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 wrapText="1"/>
    </xf>
    <xf numFmtId="0" fontId="16" fillId="11" borderId="128" xfId="0" applyFont="1" applyFill="1" applyBorder="1" applyAlignment="1">
      <alignment horizontal="center" vertical="center"/>
    </xf>
    <xf numFmtId="0" fontId="16" fillId="0" borderId="154" xfId="0" applyFont="1" applyBorder="1" applyAlignment="1">
      <alignment horizontal="center" vertical="center"/>
    </xf>
    <xf numFmtId="0" fontId="16" fillId="0" borderId="107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112" xfId="0" applyFont="1" applyBorder="1" applyAlignment="1">
      <alignment horizontal="center" vertical="center"/>
    </xf>
    <xf numFmtId="0" fontId="16" fillId="0" borderId="132" xfId="0" applyFont="1" applyBorder="1" applyAlignment="1">
      <alignment horizontal="center" vertical="center"/>
    </xf>
    <xf numFmtId="0" fontId="16" fillId="0" borderId="166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/>
    </xf>
    <xf numFmtId="0" fontId="16" fillId="0" borderId="172" xfId="0" applyFont="1" applyBorder="1" applyAlignment="1">
      <alignment horizontal="center" vertical="center"/>
    </xf>
    <xf numFmtId="0" fontId="16" fillId="0" borderId="167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69" xfId="0" applyFont="1" applyBorder="1" applyAlignment="1">
      <alignment horizontal="center" vertical="center"/>
    </xf>
    <xf numFmtId="0" fontId="16" fillId="11" borderId="39" xfId="0" applyFont="1" applyFill="1" applyBorder="1" applyAlignment="1">
      <alignment horizontal="center" vertical="center"/>
    </xf>
    <xf numFmtId="0" fontId="16" fillId="11" borderId="161" xfId="0" applyFont="1" applyFill="1" applyBorder="1" applyAlignment="1">
      <alignment horizontal="center" vertical="center"/>
    </xf>
    <xf numFmtId="0" fontId="16" fillId="11" borderId="9" xfId="0" applyFont="1" applyFill="1" applyBorder="1" applyAlignment="1">
      <alignment horizontal="center" vertical="center"/>
    </xf>
    <xf numFmtId="0" fontId="16" fillId="11" borderId="5" xfId="0" applyFont="1" applyFill="1" applyBorder="1" applyAlignment="1">
      <alignment horizontal="center" vertical="center"/>
    </xf>
    <xf numFmtId="0" fontId="16" fillId="11" borderId="162" xfId="0" applyFont="1" applyFill="1" applyBorder="1" applyAlignment="1">
      <alignment horizontal="center" vertical="center"/>
    </xf>
    <xf numFmtId="0" fontId="20" fillId="0" borderId="119" xfId="0" applyFont="1" applyBorder="1">
      <alignment vertical="center"/>
    </xf>
    <xf numFmtId="0" fontId="20" fillId="0" borderId="72" xfId="0" applyFont="1" applyBorder="1">
      <alignment vertical="center"/>
    </xf>
    <xf numFmtId="0" fontId="21" fillId="0" borderId="72" xfId="0" applyFont="1" applyBorder="1" applyAlignment="1">
      <alignment horizontal="right" vertical="center"/>
    </xf>
    <xf numFmtId="0" fontId="21" fillId="0" borderId="120" xfId="0" applyFont="1" applyBorder="1" applyAlignment="1">
      <alignment horizontal="right" vertical="center"/>
    </xf>
    <xf numFmtId="0" fontId="22" fillId="0" borderId="121" xfId="0" applyFont="1" applyBorder="1">
      <alignment vertical="center"/>
    </xf>
    <xf numFmtId="0" fontId="23" fillId="0" borderId="0" xfId="0" applyFont="1">
      <alignment vertical="center"/>
    </xf>
    <xf numFmtId="0" fontId="23" fillId="0" borderId="0" xfId="0" applyFont="1" applyAlignment="1">
      <alignment horizontal="right" vertical="center"/>
    </xf>
    <xf numFmtId="0" fontId="23" fillId="0" borderId="115" xfId="0" applyFont="1" applyBorder="1" applyAlignment="1">
      <alignment horizontal="right" vertical="center"/>
    </xf>
    <xf numFmtId="0" fontId="23" fillId="0" borderId="121" xfId="0" applyFont="1" applyBorder="1">
      <alignment vertical="center"/>
    </xf>
    <xf numFmtId="0" fontId="22" fillId="0" borderId="121" xfId="0" applyFont="1" applyBorder="1" applyAlignment="1">
      <alignment horizontal="right" vertical="center" shrinkToFit="1"/>
    </xf>
    <xf numFmtId="0" fontId="22" fillId="0" borderId="0" xfId="0" applyFont="1" applyAlignment="1">
      <alignment horizontal="right" vertical="center" shrinkToFit="1"/>
    </xf>
    <xf numFmtId="0" fontId="20" fillId="0" borderId="122" xfId="0" applyFont="1" applyBorder="1">
      <alignment vertical="center"/>
    </xf>
    <xf numFmtId="0" fontId="20" fillId="0" borderId="117" xfId="0" applyFont="1" applyBorder="1">
      <alignment vertical="center"/>
    </xf>
    <xf numFmtId="0" fontId="21" fillId="0" borderId="117" xfId="0" applyFont="1" applyBorder="1" applyAlignment="1">
      <alignment horizontal="right" vertical="center"/>
    </xf>
    <xf numFmtId="0" fontId="21" fillId="0" borderId="118" xfId="0" applyFont="1" applyBorder="1" applyAlignment="1">
      <alignment horizontal="right" vertical="center"/>
    </xf>
    <xf numFmtId="0" fontId="20" fillId="0" borderId="0" xfId="0" applyFont="1">
      <alignment vertical="center"/>
    </xf>
    <xf numFmtId="0" fontId="23" fillId="0" borderId="0" xfId="0" applyFont="1" applyAlignment="1">
      <alignment horizontal="right"/>
    </xf>
    <xf numFmtId="0" fontId="24" fillId="0" borderId="0" xfId="0" applyFont="1" applyAlignment="1">
      <alignment horizontal="right"/>
    </xf>
    <xf numFmtId="0" fontId="2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3" fillId="0" borderId="115" xfId="0" applyFont="1" applyBorder="1" applyAlignment="1">
      <alignment horizontal="center"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32" fillId="0" borderId="0" xfId="0" applyFont="1" applyAlignment="1">
      <alignment vertical="top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34" fillId="5" borderId="0" xfId="1" applyFont="1" applyFill="1" applyAlignment="1" applyProtection="1">
      <alignment horizontal="center" vertical="center"/>
      <protection locked="0"/>
    </xf>
    <xf numFmtId="0" fontId="35" fillId="8" borderId="0" xfId="1" applyFont="1" applyFill="1" applyAlignment="1" applyProtection="1">
      <alignment horizontal="center" vertical="center"/>
      <protection locked="0"/>
    </xf>
    <xf numFmtId="0" fontId="36" fillId="0" borderId="0" xfId="0" applyFont="1">
      <alignment vertical="center"/>
    </xf>
    <xf numFmtId="0" fontId="37" fillId="0" borderId="0" xfId="0" applyFont="1">
      <alignment vertical="center"/>
    </xf>
    <xf numFmtId="0" fontId="38" fillId="0" borderId="0" xfId="0" applyFont="1">
      <alignment vertical="center"/>
    </xf>
    <xf numFmtId="0" fontId="39" fillId="0" borderId="0" xfId="0" applyFont="1">
      <alignment vertical="center"/>
    </xf>
    <xf numFmtId="0" fontId="16" fillId="0" borderId="137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40" xfId="0" applyFont="1" applyBorder="1" applyAlignment="1">
      <alignment horizontal="center" vertical="center"/>
    </xf>
    <xf numFmtId="0" fontId="16" fillId="0" borderId="59" xfId="0" applyFont="1" applyBorder="1" applyAlignment="1">
      <alignment horizontal="center" vertical="center"/>
    </xf>
    <xf numFmtId="0" fontId="16" fillId="0" borderId="177" xfId="0" applyFont="1" applyBorder="1" applyAlignment="1">
      <alignment horizontal="center" vertical="center"/>
    </xf>
    <xf numFmtId="0" fontId="16" fillId="0" borderId="57" xfId="0" applyFont="1" applyBorder="1" applyAlignment="1">
      <alignment horizontal="right" vertical="center"/>
    </xf>
    <xf numFmtId="0" fontId="16" fillId="0" borderId="178" xfId="0" applyFont="1" applyBorder="1" applyAlignment="1">
      <alignment horizontal="center" vertical="center"/>
    </xf>
    <xf numFmtId="0" fontId="16" fillId="0" borderId="57" xfId="0" applyFont="1" applyBorder="1" applyAlignment="1">
      <alignment horizontal="center" vertical="center"/>
    </xf>
    <xf numFmtId="0" fontId="16" fillId="0" borderId="63" xfId="0" applyFont="1" applyBorder="1" applyAlignment="1">
      <alignment horizontal="center" vertical="center"/>
    </xf>
    <xf numFmtId="0" fontId="16" fillId="0" borderId="140" xfId="0" applyFont="1" applyBorder="1" applyAlignment="1">
      <alignment horizontal="center" vertical="center" wrapText="1"/>
    </xf>
    <xf numFmtId="0" fontId="16" fillId="0" borderId="59" xfId="0" applyFont="1" applyBorder="1" applyAlignment="1">
      <alignment horizontal="center" vertical="center" wrapText="1"/>
    </xf>
    <xf numFmtId="0" fontId="16" fillId="0" borderId="141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7" fillId="0" borderId="17" xfId="0" applyFont="1" applyBorder="1" applyAlignment="1">
      <alignment vertical="center" wrapText="1"/>
    </xf>
    <xf numFmtId="0" fontId="17" fillId="0" borderId="17" xfId="0" applyFont="1" applyBorder="1">
      <alignment vertical="center"/>
    </xf>
    <xf numFmtId="0" fontId="17" fillId="0" borderId="139" xfId="0" applyFont="1" applyBorder="1">
      <alignment vertical="center"/>
    </xf>
    <xf numFmtId="0" fontId="17" fillId="0" borderId="59" xfId="0" applyFont="1" applyBorder="1">
      <alignment vertical="center"/>
    </xf>
    <xf numFmtId="0" fontId="17" fillId="0" borderId="111" xfId="0" applyFont="1" applyBorder="1" applyAlignment="1">
      <alignment vertical="center" wrapText="1"/>
    </xf>
    <xf numFmtId="0" fontId="17" fillId="0" borderId="59" xfId="0" applyFont="1" applyBorder="1" applyAlignment="1">
      <alignment vertical="center" wrapText="1"/>
    </xf>
    <xf numFmtId="0" fontId="17" fillId="0" borderId="59" xfId="0" applyFont="1" applyBorder="1">
      <alignment vertical="center"/>
    </xf>
    <xf numFmtId="0" fontId="17" fillId="0" borderId="111" xfId="0" applyFont="1" applyBorder="1">
      <alignment vertical="center"/>
    </xf>
    <xf numFmtId="0" fontId="39" fillId="0" borderId="59" xfId="0" applyFont="1" applyBorder="1" applyAlignment="1">
      <alignment vertical="center" shrinkToFit="1"/>
    </xf>
    <xf numFmtId="0" fontId="17" fillId="0" borderId="111" xfId="0" applyFont="1" applyBorder="1">
      <alignment vertical="center"/>
    </xf>
    <xf numFmtId="0" fontId="17" fillId="0" borderId="59" xfId="0" applyFont="1" applyBorder="1" applyAlignment="1">
      <alignment horizontal="center" vertical="center"/>
    </xf>
    <xf numFmtId="0" fontId="39" fillId="0" borderId="20" xfId="0" applyFont="1" applyBorder="1" applyAlignment="1">
      <alignment horizontal="left" vertical="center"/>
    </xf>
    <xf numFmtId="0" fontId="39" fillId="0" borderId="20" xfId="0" applyFont="1" applyBorder="1">
      <alignment vertical="center"/>
    </xf>
    <xf numFmtId="0" fontId="17" fillId="0" borderId="20" xfId="0" applyFont="1" applyBorder="1">
      <alignment vertical="center"/>
    </xf>
    <xf numFmtId="0" fontId="17" fillId="0" borderId="142" xfId="0" applyFont="1" applyBorder="1">
      <alignment vertical="center"/>
    </xf>
    <xf numFmtId="0" fontId="15" fillId="6" borderId="138" xfId="0" applyFont="1" applyFill="1" applyBorder="1" applyAlignment="1" applyProtection="1">
      <alignment horizontal="center" vertical="center" shrinkToFit="1"/>
      <protection locked="0"/>
    </xf>
    <xf numFmtId="0" fontId="15" fillId="6" borderId="17" xfId="0" applyFont="1" applyFill="1" applyBorder="1" applyAlignment="1" applyProtection="1">
      <alignment horizontal="center" vertical="center" shrinkToFit="1"/>
      <protection locked="0"/>
    </xf>
    <xf numFmtId="0" fontId="15" fillId="6" borderId="58" xfId="0" applyFont="1" applyFill="1" applyBorder="1" applyAlignment="1" applyProtection="1">
      <alignment horizontal="center" vertical="center"/>
      <protection locked="0"/>
    </xf>
    <xf numFmtId="0" fontId="15" fillId="6" borderId="59" xfId="0" applyFont="1" applyFill="1" applyBorder="1" applyAlignment="1" applyProtection="1">
      <alignment horizontal="center" vertical="center"/>
      <protection locked="0"/>
    </xf>
    <xf numFmtId="49" fontId="44" fillId="6" borderId="171" xfId="1" applyNumberFormat="1" applyFont="1" applyFill="1" applyBorder="1" applyAlignment="1" applyProtection="1">
      <alignment horizontal="center" vertical="center" shrinkToFit="1"/>
      <protection locked="0"/>
    </xf>
    <xf numFmtId="49" fontId="15" fillId="6" borderId="59" xfId="0" applyNumberFormat="1" applyFont="1" applyFill="1" applyBorder="1" applyAlignment="1" applyProtection="1">
      <alignment horizontal="center" vertical="center" shrinkToFit="1"/>
      <protection locked="0"/>
    </xf>
    <xf numFmtId="0" fontId="15" fillId="0" borderId="59" xfId="0" applyFont="1" applyBorder="1" applyAlignment="1" applyProtection="1">
      <alignment vertical="center" shrinkToFit="1"/>
      <protection locked="0"/>
    </xf>
    <xf numFmtId="49" fontId="15" fillId="6" borderId="58" xfId="0" applyNumberFormat="1" applyFont="1" applyFill="1" applyBorder="1" applyAlignment="1" applyProtection="1">
      <alignment horizontal="center" vertical="center"/>
      <protection locked="0"/>
    </xf>
    <xf numFmtId="49" fontId="15" fillId="6" borderId="59" xfId="0" applyNumberFormat="1" applyFont="1" applyFill="1" applyBorder="1" applyAlignment="1" applyProtection="1">
      <alignment horizontal="center" vertical="center"/>
      <protection locked="0"/>
    </xf>
    <xf numFmtId="0" fontId="15" fillId="6" borderId="59" xfId="0" applyFont="1" applyFill="1" applyBorder="1" applyAlignment="1" applyProtection="1">
      <alignment vertical="center" shrinkToFit="1"/>
      <protection locked="0"/>
    </xf>
    <xf numFmtId="0" fontId="15" fillId="0" borderId="59" xfId="0" applyFont="1" applyBorder="1" applyProtection="1">
      <alignment vertical="center"/>
      <protection locked="0"/>
    </xf>
    <xf numFmtId="0" fontId="15" fillId="6" borderId="80" xfId="0" applyFont="1" applyFill="1" applyBorder="1" applyAlignment="1" applyProtection="1">
      <alignment horizontal="center" vertical="center"/>
      <protection locked="0"/>
    </xf>
    <xf numFmtId="49" fontId="15" fillId="6" borderId="20" xfId="0" applyNumberFormat="1" applyFont="1" applyFill="1" applyBorder="1" applyAlignment="1" applyProtection="1">
      <alignment horizontal="center" vertical="center"/>
      <protection locked="0"/>
    </xf>
    <xf numFmtId="0" fontId="15" fillId="0" borderId="58" xfId="0" applyFont="1" applyBorder="1" applyAlignment="1">
      <alignment horizontal="right" vertical="center"/>
    </xf>
    <xf numFmtId="0" fontId="46" fillId="5" borderId="0" xfId="0" applyFont="1" applyFill="1">
      <alignment vertical="center"/>
    </xf>
    <xf numFmtId="0" fontId="47" fillId="0" borderId="0" xfId="0" applyFont="1">
      <alignment vertical="center"/>
    </xf>
    <xf numFmtId="0" fontId="31" fillId="0" borderId="53" xfId="0" applyFont="1" applyBorder="1" applyAlignment="1">
      <alignment horizontal="left" vertical="center" wrapText="1"/>
    </xf>
    <xf numFmtId="0" fontId="31" fillId="0" borderId="54" xfId="0" applyFont="1" applyBorder="1" applyAlignment="1">
      <alignment horizontal="left" vertical="center" wrapText="1"/>
    </xf>
    <xf numFmtId="0" fontId="31" fillId="0" borderId="55" xfId="0" applyFont="1" applyBorder="1" applyAlignment="1">
      <alignment horizontal="left" vertical="center" wrapText="1"/>
    </xf>
    <xf numFmtId="0" fontId="25" fillId="0" borderId="0" xfId="0" applyFont="1" applyAlignment="1">
      <alignment vertical="center" wrapText="1"/>
    </xf>
    <xf numFmtId="0" fontId="25" fillId="0" borderId="50" xfId="0" applyFont="1" applyBorder="1" applyAlignment="1">
      <alignment horizontal="center" vertical="center" wrapText="1"/>
    </xf>
    <xf numFmtId="0" fontId="31" fillId="0" borderId="61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  <xf numFmtId="0" fontId="31" fillId="0" borderId="62" xfId="0" applyFont="1" applyBorder="1" applyAlignment="1">
      <alignment horizontal="center" vertical="center" wrapText="1"/>
    </xf>
    <xf numFmtId="0" fontId="25" fillId="0" borderId="43" xfId="0" applyFont="1" applyBorder="1" applyAlignment="1">
      <alignment horizontal="center" vertical="center" wrapText="1"/>
    </xf>
    <xf numFmtId="0" fontId="25" fillId="0" borderId="47" xfId="0" applyFont="1" applyBorder="1" applyAlignment="1">
      <alignment horizontal="center" vertical="center" wrapText="1"/>
    </xf>
    <xf numFmtId="0" fontId="25" fillId="0" borderId="51" xfId="0" applyFont="1" applyBorder="1" applyAlignment="1">
      <alignment horizontal="center" vertical="center"/>
    </xf>
    <xf numFmtId="0" fontId="31" fillId="0" borderId="65" xfId="0" applyFont="1" applyBorder="1" applyAlignment="1">
      <alignment horizontal="center" vertical="center" wrapText="1"/>
    </xf>
    <xf numFmtId="0" fontId="31" fillId="0" borderId="59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64" xfId="0" applyFont="1" applyBorder="1" applyAlignment="1">
      <alignment horizontal="center" vertical="center" wrapText="1"/>
    </xf>
    <xf numFmtId="0" fontId="25" fillId="0" borderId="44" xfId="0" applyFont="1" applyBorder="1" applyAlignment="1">
      <alignment horizontal="center" vertical="center"/>
    </xf>
    <xf numFmtId="0" fontId="25" fillId="0" borderId="48" xfId="0" applyFont="1" applyBorder="1" applyAlignment="1">
      <alignment horizontal="center" vertical="center"/>
    </xf>
    <xf numFmtId="0" fontId="25" fillId="0" borderId="52" xfId="0" applyFont="1" applyBorder="1" applyAlignment="1">
      <alignment horizontal="center" vertical="center"/>
    </xf>
    <xf numFmtId="0" fontId="25" fillId="0" borderId="56" xfId="0" applyFont="1" applyBorder="1" applyAlignment="1">
      <alignment horizontal="center" vertical="center" wrapText="1"/>
    </xf>
    <xf numFmtId="0" fontId="25" fillId="0" borderId="46" xfId="0" applyFont="1" applyBorder="1" applyAlignment="1">
      <alignment horizontal="center" vertical="center" wrapText="1"/>
    </xf>
    <xf numFmtId="0" fontId="25" fillId="0" borderId="67" xfId="0" applyFont="1" applyBorder="1" applyAlignment="1">
      <alignment horizontal="center" vertical="center" wrapText="1"/>
    </xf>
    <xf numFmtId="0" fontId="25" fillId="0" borderId="68" xfId="0" applyFont="1" applyBorder="1" applyAlignment="1">
      <alignment horizontal="center" vertical="center" wrapText="1"/>
    </xf>
    <xf numFmtId="0" fontId="31" fillId="0" borderId="45" xfId="0" applyFont="1" applyBorder="1" applyAlignment="1">
      <alignment horizontal="center" vertical="center" wrapText="1"/>
    </xf>
    <xf numFmtId="0" fontId="25" fillId="0" borderId="45" xfId="0" applyFont="1" applyBorder="1" applyAlignment="1">
      <alignment horizontal="center" vertical="center"/>
    </xf>
    <xf numFmtId="0" fontId="25" fillId="0" borderId="49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 wrapText="1"/>
    </xf>
    <xf numFmtId="177" fontId="15" fillId="4" borderId="6" xfId="0" applyNumberFormat="1" applyFont="1" applyFill="1" applyBorder="1" applyAlignment="1" applyProtection="1">
      <alignment horizontal="center" vertical="center" wrapText="1"/>
      <protection locked="0"/>
    </xf>
    <xf numFmtId="177" fontId="15" fillId="4" borderId="27" xfId="0" applyNumberFormat="1" applyFont="1" applyFill="1" applyBorder="1" applyAlignment="1" applyProtection="1">
      <alignment horizontal="center" vertical="center" wrapText="1"/>
      <protection locked="0"/>
    </xf>
    <xf numFmtId="177" fontId="15" fillId="4" borderId="3" xfId="0" applyNumberFormat="1" applyFont="1" applyFill="1" applyBorder="1" applyAlignment="1" applyProtection="1">
      <alignment horizontal="center" vertical="center" wrapText="1"/>
      <protection locked="0"/>
    </xf>
    <xf numFmtId="177" fontId="15" fillId="4" borderId="21" xfId="0" applyNumberFormat="1" applyFont="1" applyFill="1" applyBorder="1" applyAlignment="1" applyProtection="1">
      <alignment horizontal="center" vertical="center" wrapText="1"/>
      <protection locked="0"/>
    </xf>
    <xf numFmtId="177" fontId="15" fillId="4" borderId="28" xfId="0" applyNumberFormat="1" applyFont="1" applyFill="1" applyBorder="1" applyAlignment="1" applyProtection="1">
      <alignment horizontal="center" vertical="center" wrapText="1"/>
      <protection locked="0"/>
    </xf>
    <xf numFmtId="176" fontId="15" fillId="4" borderId="29" xfId="0" applyNumberFormat="1" applyFont="1" applyFill="1" applyBorder="1" applyAlignment="1" applyProtection="1">
      <alignment horizontal="center" vertical="center" wrapText="1"/>
      <protection locked="0"/>
    </xf>
    <xf numFmtId="0" fontId="47" fillId="4" borderId="12" xfId="0" applyFont="1" applyFill="1" applyBorder="1" applyAlignment="1" applyProtection="1">
      <alignment vertical="center" wrapText="1"/>
      <protection locked="0"/>
    </xf>
    <xf numFmtId="0" fontId="15" fillId="4" borderId="18" xfId="0" applyFont="1" applyFill="1" applyBorder="1" applyAlignment="1" applyProtection="1">
      <alignment horizontal="center" vertical="center"/>
      <protection locked="0"/>
    </xf>
    <xf numFmtId="177" fontId="15" fillId="4" borderId="7" xfId="0" applyNumberFormat="1" applyFont="1" applyFill="1" applyBorder="1" applyAlignment="1" applyProtection="1">
      <alignment horizontal="center" vertical="center" wrapText="1"/>
      <protection locked="0"/>
    </xf>
    <xf numFmtId="177" fontId="15" fillId="4" borderId="30" xfId="0" applyNumberFormat="1" applyFont="1" applyFill="1" applyBorder="1" applyAlignment="1" applyProtection="1">
      <alignment horizontal="center" vertical="center" wrapText="1"/>
      <protection locked="0"/>
    </xf>
    <xf numFmtId="177" fontId="15" fillId="4" borderId="4" xfId="0" applyNumberFormat="1" applyFont="1" applyFill="1" applyBorder="1" applyAlignment="1" applyProtection="1">
      <alignment horizontal="center" vertical="center" wrapText="1"/>
      <protection locked="0"/>
    </xf>
    <xf numFmtId="177" fontId="15" fillId="4" borderId="10" xfId="0" applyNumberFormat="1" applyFont="1" applyFill="1" applyBorder="1" applyAlignment="1" applyProtection="1">
      <alignment horizontal="center" vertical="center" wrapText="1"/>
      <protection locked="0"/>
    </xf>
    <xf numFmtId="177" fontId="15" fillId="4" borderId="32" xfId="0" applyNumberFormat="1" applyFont="1" applyFill="1" applyBorder="1" applyAlignment="1" applyProtection="1">
      <alignment horizontal="center" vertical="center" wrapText="1"/>
      <protection locked="0"/>
    </xf>
    <xf numFmtId="176" fontId="15" fillId="4" borderId="33" xfId="0" applyNumberFormat="1" applyFont="1" applyFill="1" applyBorder="1" applyAlignment="1" applyProtection="1">
      <alignment horizontal="center" vertical="center" wrapText="1"/>
      <protection locked="0"/>
    </xf>
    <xf numFmtId="0" fontId="49" fillId="4" borderId="13" xfId="0" applyFont="1" applyFill="1" applyBorder="1" applyAlignment="1" applyProtection="1">
      <alignment vertical="center" wrapText="1"/>
      <protection locked="0"/>
    </xf>
    <xf numFmtId="0" fontId="15" fillId="4" borderId="19" xfId="0" applyFont="1" applyFill="1" applyBorder="1" applyAlignment="1" applyProtection="1">
      <alignment horizontal="center" vertical="center"/>
      <protection locked="0"/>
    </xf>
    <xf numFmtId="177" fontId="15" fillId="4" borderId="34" xfId="0" applyNumberFormat="1" applyFont="1" applyFill="1" applyBorder="1" applyAlignment="1" applyProtection="1">
      <alignment horizontal="center" vertical="center" wrapText="1"/>
      <protection locked="0"/>
    </xf>
    <xf numFmtId="177" fontId="15" fillId="4" borderId="35" xfId="0" applyNumberFormat="1" applyFont="1" applyFill="1" applyBorder="1" applyAlignment="1" applyProtection="1">
      <alignment horizontal="center" vertical="center" wrapText="1"/>
      <protection locked="0"/>
    </xf>
    <xf numFmtId="177" fontId="15" fillId="4" borderId="69" xfId="0" applyNumberFormat="1" applyFont="1" applyFill="1" applyBorder="1" applyAlignment="1" applyProtection="1">
      <alignment horizontal="center" vertical="center" wrapText="1"/>
      <protection locked="0"/>
    </xf>
    <xf numFmtId="177" fontId="15" fillId="4" borderId="66" xfId="0" applyNumberFormat="1" applyFont="1" applyFill="1" applyBorder="1" applyAlignment="1" applyProtection="1">
      <alignment horizontal="center" vertical="center" wrapText="1"/>
      <protection locked="0"/>
    </xf>
    <xf numFmtId="177" fontId="15" fillId="4" borderId="36" xfId="0" applyNumberFormat="1" applyFont="1" applyFill="1" applyBorder="1" applyAlignment="1" applyProtection="1">
      <alignment horizontal="center" vertical="center" wrapText="1"/>
      <protection locked="0"/>
    </xf>
    <xf numFmtId="176" fontId="15" fillId="4" borderId="37" xfId="0" applyNumberFormat="1" applyFont="1" applyFill="1" applyBorder="1" applyAlignment="1" applyProtection="1">
      <alignment horizontal="center" vertical="center" wrapText="1"/>
      <protection locked="0"/>
    </xf>
    <xf numFmtId="0" fontId="49" fillId="4" borderId="14" xfId="0" applyFont="1" applyFill="1" applyBorder="1" applyAlignment="1" applyProtection="1">
      <alignment vertical="center" wrapText="1"/>
      <protection locked="0"/>
    </xf>
    <xf numFmtId="0" fontId="50" fillId="7" borderId="0" xfId="0" applyFont="1" applyFill="1" applyAlignment="1">
      <alignment horizontal="center" vertical="center"/>
    </xf>
    <xf numFmtId="0" fontId="47" fillId="0" borderId="40" xfId="0" applyFont="1" applyBorder="1">
      <alignment vertical="center"/>
    </xf>
    <xf numFmtId="0" fontId="54" fillId="0" borderId="0" xfId="0" applyFont="1">
      <alignment vertical="center"/>
    </xf>
    <xf numFmtId="0" fontId="17" fillId="0" borderId="8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60" fillId="0" borderId="82" xfId="0" applyFont="1" applyBorder="1" applyAlignment="1">
      <alignment horizontal="center" vertical="center" wrapText="1"/>
    </xf>
    <xf numFmtId="0" fontId="60" fillId="0" borderId="179" xfId="0" applyFont="1" applyBorder="1" applyAlignment="1">
      <alignment horizontal="center" vertical="center" wrapText="1"/>
    </xf>
    <xf numFmtId="0" fontId="17" fillId="0" borderId="84" xfId="0" applyFont="1" applyBorder="1" applyAlignment="1">
      <alignment horizontal="center" vertical="center" wrapText="1"/>
    </xf>
    <xf numFmtId="0" fontId="17" fillId="0" borderId="85" xfId="0" applyFont="1" applyBorder="1" applyAlignment="1">
      <alignment horizontal="center" vertical="center"/>
    </xf>
    <xf numFmtId="0" fontId="17" fillId="0" borderId="67" xfId="0" applyFont="1" applyBorder="1" applyAlignment="1">
      <alignment horizontal="center" vertical="center"/>
    </xf>
    <xf numFmtId="0" fontId="17" fillId="0" borderId="67" xfId="0" applyFont="1" applyBorder="1" applyAlignment="1">
      <alignment horizontal="center" vertical="center" wrapText="1"/>
    </xf>
    <xf numFmtId="0" fontId="61" fillId="0" borderId="86" xfId="0" applyFont="1" applyBorder="1" applyAlignment="1">
      <alignment horizontal="center" vertical="center" wrapText="1"/>
    </xf>
    <xf numFmtId="0" fontId="61" fillId="0" borderId="87" xfId="0" applyFont="1" applyBorder="1" applyAlignment="1">
      <alignment horizontal="center" vertical="center" wrapText="1"/>
    </xf>
    <xf numFmtId="0" fontId="17" fillId="0" borderId="88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6" xfId="0" applyFont="1" applyBorder="1">
      <alignment vertical="center"/>
    </xf>
    <xf numFmtId="0" fontId="17" fillId="0" borderId="7" xfId="0" applyFont="1" applyBorder="1">
      <alignment vertical="center"/>
    </xf>
    <xf numFmtId="0" fontId="17" fillId="0" borderId="98" xfId="0" applyFont="1" applyBorder="1">
      <alignment vertical="center"/>
    </xf>
    <xf numFmtId="0" fontId="17" fillId="0" borderId="8" xfId="0" applyFont="1" applyBorder="1">
      <alignment vertical="center"/>
    </xf>
    <xf numFmtId="0" fontId="62" fillId="0" borderId="22" xfId="0" applyFont="1" applyBorder="1" applyAlignment="1">
      <alignment horizontal="center" vertical="center"/>
    </xf>
    <xf numFmtId="0" fontId="47" fillId="0" borderId="22" xfId="0" applyFont="1" applyBorder="1">
      <alignment vertical="center"/>
    </xf>
    <xf numFmtId="0" fontId="47" fillId="0" borderId="89" xfId="0" applyFont="1" applyBorder="1" applyAlignment="1">
      <alignment horizontal="center" vertical="center"/>
    </xf>
    <xf numFmtId="0" fontId="47" fillId="0" borderId="90" xfId="0" applyFont="1" applyBorder="1" applyAlignment="1">
      <alignment horizontal="center" vertical="center"/>
    </xf>
    <xf numFmtId="0" fontId="63" fillId="0" borderId="91" xfId="0" applyFont="1" applyBorder="1" applyAlignment="1">
      <alignment vertical="center" wrapText="1"/>
    </xf>
    <xf numFmtId="0" fontId="62" fillId="9" borderId="3" xfId="0" applyFont="1" applyFill="1" applyBorder="1" applyAlignment="1" applyProtection="1">
      <alignment horizontal="center" vertical="center"/>
      <protection locked="0"/>
    </xf>
    <xf numFmtId="0" fontId="47" fillId="9" borderId="3" xfId="0" applyFont="1" applyFill="1" applyBorder="1" applyProtection="1">
      <alignment vertical="center"/>
      <protection locked="0"/>
    </xf>
    <xf numFmtId="0" fontId="47" fillId="10" borderId="92" xfId="0" applyFont="1" applyFill="1" applyBorder="1" applyAlignment="1" applyProtection="1">
      <alignment horizontal="center" vertical="center"/>
      <protection locked="0"/>
    </xf>
    <xf numFmtId="0" fontId="47" fillId="10" borderId="93" xfId="0" applyFont="1" applyFill="1" applyBorder="1" applyAlignment="1" applyProtection="1">
      <alignment horizontal="center" vertical="center"/>
      <protection locked="0"/>
    </xf>
    <xf numFmtId="0" fontId="63" fillId="9" borderId="94" xfId="0" applyFont="1" applyFill="1" applyBorder="1" applyAlignment="1" applyProtection="1">
      <alignment vertical="center" wrapText="1"/>
      <protection locked="0"/>
    </xf>
    <xf numFmtId="0" fontId="62" fillId="9" borderId="4" xfId="0" applyFont="1" applyFill="1" applyBorder="1" applyAlignment="1" applyProtection="1">
      <alignment horizontal="center" vertical="center"/>
      <protection locked="0"/>
    </xf>
    <xf numFmtId="0" fontId="47" fillId="9" borderId="4" xfId="0" applyFont="1" applyFill="1" applyBorder="1" applyProtection="1">
      <alignment vertical="center"/>
      <protection locked="0"/>
    </xf>
    <xf numFmtId="0" fontId="47" fillId="10" borderId="95" xfId="0" applyFont="1" applyFill="1" applyBorder="1" applyAlignment="1" applyProtection="1">
      <alignment horizontal="center" vertical="center"/>
      <protection locked="0"/>
    </xf>
    <xf numFmtId="0" fontId="47" fillId="10" borderId="96" xfId="0" applyFont="1" applyFill="1" applyBorder="1" applyAlignment="1" applyProtection="1">
      <alignment horizontal="center" vertical="center"/>
      <protection locked="0"/>
    </xf>
    <xf numFmtId="0" fontId="63" fillId="9" borderId="97" xfId="0" applyFont="1" applyFill="1" applyBorder="1" applyAlignment="1" applyProtection="1">
      <alignment vertical="center" wrapText="1"/>
      <protection locked="0"/>
    </xf>
    <xf numFmtId="0" fontId="62" fillId="9" borderId="63" xfId="0" applyFont="1" applyFill="1" applyBorder="1" applyAlignment="1" applyProtection="1">
      <alignment horizontal="center" vertical="center"/>
      <protection locked="0"/>
    </xf>
    <xf numFmtId="0" fontId="47" fillId="9" borderId="63" xfId="0" applyFont="1" applyFill="1" applyBorder="1" applyProtection="1">
      <alignment vertical="center"/>
      <protection locked="0"/>
    </xf>
    <xf numFmtId="0" fontId="47" fillId="10" borderId="99" xfId="0" applyFont="1" applyFill="1" applyBorder="1" applyAlignment="1" applyProtection="1">
      <alignment horizontal="center" vertical="center"/>
      <protection locked="0"/>
    </xf>
    <xf numFmtId="0" fontId="47" fillId="10" borderId="100" xfId="0" applyFont="1" applyFill="1" applyBorder="1" applyAlignment="1" applyProtection="1">
      <alignment horizontal="center" vertical="center"/>
      <protection locked="0"/>
    </xf>
    <xf numFmtId="0" fontId="63" fillId="9" borderId="101" xfId="0" applyFont="1" applyFill="1" applyBorder="1" applyAlignment="1" applyProtection="1">
      <alignment vertical="center" wrapText="1"/>
      <protection locked="0"/>
    </xf>
    <xf numFmtId="0" fontId="62" fillId="9" borderId="5" xfId="0" applyFont="1" applyFill="1" applyBorder="1" applyAlignment="1" applyProtection="1">
      <alignment horizontal="center" vertical="center"/>
      <protection locked="0"/>
    </xf>
    <xf numFmtId="0" fontId="47" fillId="9" borderId="5" xfId="0" applyFont="1" applyFill="1" applyBorder="1" applyProtection="1">
      <alignment vertical="center"/>
      <protection locked="0"/>
    </xf>
    <xf numFmtId="0" fontId="47" fillId="10" borderId="102" xfId="0" applyFont="1" applyFill="1" applyBorder="1" applyAlignment="1" applyProtection="1">
      <alignment horizontal="center" vertical="center"/>
      <protection locked="0"/>
    </xf>
    <xf numFmtId="0" fontId="47" fillId="10" borderId="83" xfId="0" applyFont="1" applyFill="1" applyBorder="1" applyAlignment="1" applyProtection="1">
      <alignment horizontal="center" vertical="center"/>
      <protection locked="0"/>
    </xf>
    <xf numFmtId="0" fontId="63" fillId="9" borderId="84" xfId="0" applyFont="1" applyFill="1" applyBorder="1" applyAlignment="1" applyProtection="1">
      <alignment vertical="center" wrapText="1"/>
      <protection locked="0"/>
    </xf>
    <xf numFmtId="0" fontId="64" fillId="0" borderId="22" xfId="0" applyFont="1" applyBorder="1">
      <alignment vertical="center"/>
    </xf>
    <xf numFmtId="0" fontId="64" fillId="9" borderId="3" xfId="0" applyFont="1" applyFill="1" applyBorder="1" applyProtection="1">
      <alignment vertical="center"/>
      <protection locked="0"/>
    </xf>
    <xf numFmtId="0" fontId="64" fillId="9" borderId="4" xfId="0" applyFont="1" applyFill="1" applyBorder="1" applyProtection="1">
      <alignment vertical="center"/>
      <protection locked="0"/>
    </xf>
    <xf numFmtId="0" fontId="64" fillId="9" borderId="63" xfId="0" applyFont="1" applyFill="1" applyBorder="1" applyProtection="1">
      <alignment vertical="center"/>
      <protection locked="0"/>
    </xf>
    <xf numFmtId="0" fontId="64" fillId="9" borderId="5" xfId="0" applyFont="1" applyFill="1" applyBorder="1" applyProtection="1">
      <alignment vertical="center"/>
      <protection locked="0"/>
    </xf>
    <xf numFmtId="0" fontId="17" fillId="0" borderId="70" xfId="0" applyFont="1" applyBorder="1" applyAlignment="1">
      <alignment horizontal="center" vertical="center"/>
    </xf>
    <xf numFmtId="0" fontId="17" fillId="0" borderId="71" xfId="0" applyFont="1" applyBorder="1" applyAlignment="1">
      <alignment horizontal="center" vertical="center"/>
    </xf>
    <xf numFmtId="0" fontId="17" fillId="0" borderId="72" xfId="0" applyFont="1" applyBorder="1" applyAlignment="1">
      <alignment horizontal="center" vertical="center"/>
    </xf>
    <xf numFmtId="0" fontId="17" fillId="0" borderId="73" xfId="0" applyFont="1" applyBorder="1" applyAlignment="1">
      <alignment horizontal="center" vertical="center"/>
    </xf>
    <xf numFmtId="0" fontId="17" fillId="0" borderId="71" xfId="0" applyFont="1" applyBorder="1" applyAlignment="1">
      <alignment horizontal="center" vertical="center" wrapText="1"/>
    </xf>
    <xf numFmtId="0" fontId="17" fillId="0" borderId="74" xfId="0" applyFont="1" applyBorder="1" applyAlignment="1">
      <alignment horizontal="center" vertical="center"/>
    </xf>
    <xf numFmtId="0" fontId="17" fillId="0" borderId="103" xfId="0" applyFont="1" applyBorder="1" applyAlignment="1">
      <alignment horizontal="center" vertical="center"/>
    </xf>
    <xf numFmtId="0" fontId="17" fillId="0" borderId="104" xfId="0" applyFont="1" applyBorder="1" applyAlignment="1">
      <alignment horizontal="center" vertical="center"/>
    </xf>
    <xf numFmtId="0" fontId="17" fillId="0" borderId="105" xfId="0" applyFont="1" applyBorder="1" applyAlignment="1">
      <alignment horizontal="center" vertical="center" wrapText="1"/>
    </xf>
    <xf numFmtId="0" fontId="17" fillId="0" borderId="143" xfId="0" applyFont="1" applyBorder="1" applyAlignment="1">
      <alignment horizontal="center" vertical="center" wrapText="1"/>
    </xf>
    <xf numFmtId="0" fontId="62" fillId="0" borderId="24" xfId="0" applyFont="1" applyBorder="1" applyAlignment="1">
      <alignment horizontal="left" vertical="center" indent="1"/>
    </xf>
    <xf numFmtId="0" fontId="62" fillId="0" borderId="41" xfId="0" applyFont="1" applyBorder="1" applyAlignment="1">
      <alignment horizontal="left" vertical="center" indent="1"/>
    </xf>
    <xf numFmtId="0" fontId="62" fillId="0" borderId="42" xfId="0" applyFont="1" applyBorder="1" applyAlignment="1">
      <alignment horizontal="left" vertical="center" indent="1"/>
    </xf>
    <xf numFmtId="0" fontId="47" fillId="0" borderId="24" xfId="0" applyFont="1" applyBorder="1" applyAlignment="1">
      <alignment horizontal="center" vertical="center" shrinkToFit="1"/>
    </xf>
    <xf numFmtId="0" fontId="47" fillId="0" borderId="42" xfId="0" applyFont="1" applyBorder="1" applyAlignment="1">
      <alignment horizontal="center" vertical="center" shrinkToFit="1"/>
    </xf>
    <xf numFmtId="0" fontId="63" fillId="0" borderId="76" xfId="0" applyFont="1" applyBorder="1" applyAlignment="1">
      <alignment vertical="center" shrinkToFit="1"/>
    </xf>
    <xf numFmtId="0" fontId="62" fillId="9" borderId="25" xfId="0" applyFont="1" applyFill="1" applyBorder="1" applyAlignment="1" applyProtection="1">
      <alignment horizontal="left" vertical="center" indent="1" shrinkToFit="1"/>
      <protection locked="0"/>
    </xf>
    <xf numFmtId="0" fontId="62" fillId="9" borderId="38" xfId="0" applyFont="1" applyFill="1" applyBorder="1" applyAlignment="1" applyProtection="1">
      <alignment horizontal="left" vertical="center" indent="1" shrinkToFit="1"/>
      <protection locked="0"/>
    </xf>
    <xf numFmtId="0" fontId="62" fillId="9" borderId="28" xfId="0" applyFont="1" applyFill="1" applyBorder="1" applyAlignment="1" applyProtection="1">
      <alignment horizontal="left" vertical="center" indent="1" shrinkToFit="1"/>
      <protection locked="0"/>
    </xf>
    <xf numFmtId="0" fontId="47" fillId="9" borderId="25" xfId="0" applyFont="1" applyFill="1" applyBorder="1" applyAlignment="1" applyProtection="1">
      <alignment horizontal="center" vertical="center" shrinkToFit="1"/>
      <protection locked="0"/>
    </xf>
    <xf numFmtId="0" fontId="47" fillId="9" borderId="28" xfId="0" applyFont="1" applyFill="1" applyBorder="1" applyAlignment="1" applyProtection="1">
      <alignment horizontal="center" vertical="center" shrinkToFit="1"/>
      <protection locked="0"/>
    </xf>
    <xf numFmtId="0" fontId="49" fillId="9" borderId="78" xfId="0" applyFont="1" applyFill="1" applyBorder="1" applyAlignment="1" applyProtection="1">
      <alignment vertical="center" shrinkToFit="1"/>
      <protection locked="0"/>
    </xf>
    <xf numFmtId="0" fontId="62" fillId="9" borderId="80" xfId="0" applyFont="1" applyFill="1" applyBorder="1" applyAlignment="1" applyProtection="1">
      <alignment horizontal="left" vertical="center" indent="1" shrinkToFit="1"/>
      <protection locked="0"/>
    </xf>
    <xf numFmtId="0" fontId="62" fillId="9" borderId="20" xfId="0" applyFont="1" applyFill="1" applyBorder="1" applyAlignment="1" applyProtection="1">
      <alignment horizontal="left" vertical="center" indent="1" shrinkToFit="1"/>
      <protection locked="0"/>
    </xf>
    <xf numFmtId="0" fontId="62" fillId="9" borderId="36" xfId="0" applyFont="1" applyFill="1" applyBorder="1" applyAlignment="1" applyProtection="1">
      <alignment horizontal="left" vertical="center" indent="1" shrinkToFit="1"/>
      <protection locked="0"/>
    </xf>
    <xf numFmtId="0" fontId="47" fillId="9" borderId="80" xfId="0" applyFont="1" applyFill="1" applyBorder="1" applyAlignment="1" applyProtection="1">
      <alignment horizontal="center" vertical="center" shrinkToFit="1"/>
      <protection locked="0"/>
    </xf>
    <xf numFmtId="0" fontId="47" fillId="9" borderId="36" xfId="0" applyFont="1" applyFill="1" applyBorder="1" applyAlignment="1" applyProtection="1">
      <alignment horizontal="center" vertical="center" shrinkToFit="1"/>
      <protection locked="0"/>
    </xf>
    <xf numFmtId="0" fontId="49" fillId="9" borderId="81" xfId="0" applyFont="1" applyFill="1" applyBorder="1" applyAlignment="1" applyProtection="1">
      <alignment vertical="center" shrinkToFit="1"/>
      <protection locked="0"/>
    </xf>
    <xf numFmtId="0" fontId="62" fillId="0" borderId="144" xfId="0" applyFont="1" applyBorder="1" applyAlignment="1">
      <alignment horizontal="center" vertical="center" shrinkToFit="1"/>
    </xf>
    <xf numFmtId="0" fontId="62" fillId="9" borderId="9" xfId="0" applyFont="1" applyFill="1" applyBorder="1" applyAlignment="1" applyProtection="1">
      <alignment horizontal="left" vertical="center" indent="1" shrinkToFit="1"/>
      <protection locked="0"/>
    </xf>
    <xf numFmtId="0" fontId="62" fillId="9" borderId="39" xfId="0" applyFont="1" applyFill="1" applyBorder="1" applyAlignment="1" applyProtection="1">
      <alignment horizontal="left" vertical="center" indent="1" shrinkToFit="1"/>
      <protection locked="0"/>
    </xf>
    <xf numFmtId="0" fontId="25" fillId="9" borderId="110" xfId="0" applyFont="1" applyFill="1" applyBorder="1" applyAlignment="1" applyProtection="1">
      <alignment horizontal="center" vertical="center" shrinkToFit="1"/>
      <protection locked="0"/>
    </xf>
    <xf numFmtId="0" fontId="62" fillId="9" borderId="69" xfId="0" applyFont="1" applyFill="1" applyBorder="1" applyAlignment="1" applyProtection="1">
      <alignment horizontal="center" vertical="center"/>
      <protection locked="0"/>
    </xf>
    <xf numFmtId="0" fontId="25" fillId="9" borderId="145" xfId="0" applyFont="1" applyFill="1" applyBorder="1" applyAlignment="1" applyProtection="1">
      <alignment horizontal="center" vertical="center" shrinkToFit="1"/>
      <protection locked="0"/>
    </xf>
    <xf numFmtId="0" fontId="64" fillId="0" borderId="24" xfId="0" applyFont="1" applyBorder="1" applyAlignment="1">
      <alignment horizontal="center" vertical="center"/>
    </xf>
    <xf numFmtId="0" fontId="64" fillId="0" borderId="41" xfId="0" applyFont="1" applyBorder="1" applyAlignment="1">
      <alignment horizontal="center" vertical="center"/>
    </xf>
    <xf numFmtId="0" fontId="64" fillId="9" borderId="25" xfId="0" applyFont="1" applyFill="1" applyBorder="1" applyAlignment="1" applyProtection="1">
      <alignment horizontal="center" vertical="center"/>
      <protection locked="0"/>
    </xf>
    <xf numFmtId="0" fontId="64" fillId="9" borderId="38" xfId="0" applyFont="1" applyFill="1" applyBorder="1" applyAlignment="1" applyProtection="1">
      <alignment horizontal="center" vertical="center"/>
      <protection locked="0"/>
    </xf>
    <xf numFmtId="0" fontId="64" fillId="9" borderId="80" xfId="0" applyFont="1" applyFill="1" applyBorder="1" applyAlignment="1" applyProtection="1">
      <alignment horizontal="center" vertical="center"/>
      <protection locked="0"/>
    </xf>
    <xf numFmtId="0" fontId="64" fillId="9" borderId="20" xfId="0" applyFont="1" applyFill="1" applyBorder="1" applyAlignment="1" applyProtection="1">
      <alignment horizontal="center" vertical="center"/>
      <protection locked="0"/>
    </xf>
    <xf numFmtId="0" fontId="17" fillId="0" borderId="75" xfId="0" applyFont="1" applyBorder="1" applyAlignment="1">
      <alignment horizontal="center" vertical="center"/>
    </xf>
    <xf numFmtId="0" fontId="17" fillId="0" borderId="77" xfId="0" applyFont="1" applyBorder="1" applyAlignment="1">
      <alignment horizontal="center" vertical="center"/>
    </xf>
    <xf numFmtId="0" fontId="17" fillId="0" borderId="79" xfId="0" applyFont="1" applyBorder="1" applyAlignment="1">
      <alignment horizontal="center" vertical="center"/>
    </xf>
    <xf numFmtId="0" fontId="32" fillId="3" borderId="11" xfId="0" applyFont="1" applyFill="1" applyBorder="1">
      <alignment vertical="center"/>
    </xf>
    <xf numFmtId="0" fontId="32" fillId="2" borderId="11" xfId="2" applyFont="1" applyFill="1" applyBorder="1" applyAlignment="1">
      <alignment horizontal="center"/>
    </xf>
    <xf numFmtId="0" fontId="32" fillId="0" borderId="0" xfId="0" applyFont="1">
      <alignment vertical="center"/>
    </xf>
    <xf numFmtId="0" fontId="32" fillId="0" borderId="0" xfId="0" applyFont="1" applyAlignment="1"/>
    <xf numFmtId="0" fontId="32" fillId="8" borderId="1" xfId="2" applyFont="1" applyFill="1" applyBorder="1" applyAlignment="1" applyProtection="1">
      <alignment horizontal="right"/>
      <protection locked="0"/>
    </xf>
    <xf numFmtId="0" fontId="32" fillId="0" borderId="1" xfId="2" applyFont="1" applyBorder="1"/>
    <xf numFmtId="0" fontId="32" fillId="0" borderId="1" xfId="2" applyFont="1" applyBorder="1" applyAlignment="1">
      <alignment horizontal="right"/>
    </xf>
    <xf numFmtId="0" fontId="32" fillId="3" borderId="15" xfId="0" applyFont="1" applyFill="1" applyBorder="1">
      <alignment vertical="center"/>
    </xf>
    <xf numFmtId="0" fontId="32" fillId="2" borderId="167" xfId="2" applyFont="1" applyFill="1" applyBorder="1" applyAlignment="1">
      <alignment horizontal="center"/>
    </xf>
    <xf numFmtId="0" fontId="32" fillId="2" borderId="15" xfId="2" applyFont="1" applyFill="1" applyBorder="1" applyAlignment="1">
      <alignment horizontal="center"/>
    </xf>
    <xf numFmtId="0" fontId="32" fillId="0" borderId="0" xfId="2" applyFont="1"/>
    <xf numFmtId="0" fontId="32" fillId="0" borderId="0" xfId="2" applyFont="1" applyAlignment="1">
      <alignment horizontal="center"/>
    </xf>
    <xf numFmtId="0" fontId="32" fillId="3" borderId="167" xfId="0" applyFont="1" applyFill="1" applyBorder="1">
      <alignment vertical="center"/>
    </xf>
    <xf numFmtId="0" fontId="32" fillId="3" borderId="16" xfId="0" applyFont="1" applyFill="1" applyBorder="1">
      <alignment vertical="center"/>
    </xf>
    <xf numFmtId="0" fontId="32" fillId="2" borderId="16" xfId="2" applyFont="1" applyFill="1" applyBorder="1" applyAlignment="1">
      <alignment horizontal="center"/>
    </xf>
    <xf numFmtId="0" fontId="32" fillId="0" borderId="173" xfId="2" applyFont="1" applyBorder="1" applyAlignment="1">
      <alignment horizontal="center"/>
    </xf>
  </cellXfs>
  <cellStyles count="3">
    <cellStyle name="ハイパーリンク" xfId="1" builtinId="8"/>
    <cellStyle name="標準" xfId="0" builtinId="0"/>
    <cellStyle name="標準_作業用（触らないで！）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130175</xdr:colOff>
      <xdr:row>19</xdr:row>
      <xdr:rowOff>53975</xdr:rowOff>
    </xdr:from>
    <xdr:to>
      <xdr:col>10</xdr:col>
      <xdr:colOff>463826</xdr:colOff>
      <xdr:row>23</xdr:row>
      <xdr:rowOff>53975</xdr:rowOff>
    </xdr:to>
    <xdr:sp macro="" textlink="">
      <xdr:nvSpPr>
        <xdr:cNvPr id="4178" name="Rectangle 2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>
          <a:spLocks noChangeArrowheads="1"/>
        </xdr:cNvSpPr>
      </xdr:nvSpPr>
      <xdr:spPr bwMode="auto">
        <a:xfrm>
          <a:off x="680140" y="3314010"/>
          <a:ext cx="5594764" cy="682487"/>
        </a:xfrm>
        <a:prstGeom prst="rect">
          <a:avLst/>
        </a:prstGeom>
        <a:solidFill>
          <a:srgbClr val="FFFFCC">
            <a:alpha val="0"/>
          </a:srgbClr>
        </a:solidFill>
        <a:ln w="50800">
          <a:solidFill>
            <a:srgbClr val="0000FF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130173</xdr:colOff>
      <xdr:row>24</xdr:row>
      <xdr:rowOff>64558</xdr:rowOff>
    </xdr:from>
    <xdr:to>
      <xdr:col>10</xdr:col>
      <xdr:colOff>457199</xdr:colOff>
      <xdr:row>32</xdr:row>
      <xdr:rowOff>184</xdr:rowOff>
    </xdr:to>
    <xdr:sp macro="" textlink="">
      <xdr:nvSpPr>
        <xdr:cNvPr id="4179" name="Rectangle 3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>
          <a:spLocks noChangeArrowheads="1"/>
        </xdr:cNvSpPr>
      </xdr:nvSpPr>
      <xdr:spPr bwMode="auto">
        <a:xfrm>
          <a:off x="680138" y="4093219"/>
          <a:ext cx="5588139" cy="1413243"/>
        </a:xfrm>
        <a:prstGeom prst="rect">
          <a:avLst/>
        </a:prstGeom>
        <a:noFill/>
        <a:ln w="50800">
          <a:solidFill>
            <a:srgbClr val="CCCC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531744</xdr:colOff>
      <xdr:row>22</xdr:row>
      <xdr:rowOff>107674</xdr:rowOff>
    </xdr:from>
    <xdr:to>
      <xdr:col>7</xdr:col>
      <xdr:colOff>571500</xdr:colOff>
      <xdr:row>22</xdr:row>
      <xdr:rowOff>119270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3289853" y="3901109"/>
          <a:ext cx="669234" cy="11596"/>
        </a:xfrm>
        <a:prstGeom prst="line">
          <a:avLst/>
        </a:prstGeom>
        <a:ln w="38100" cmpd="dbl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144781</xdr:colOff>
      <xdr:row>14</xdr:row>
      <xdr:rowOff>62866</xdr:rowOff>
    </xdr:from>
    <xdr:to>
      <xdr:col>8</xdr:col>
      <xdr:colOff>563880</xdr:colOff>
      <xdr:row>17</xdr:row>
      <xdr:rowOff>53341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528061" y="4436746"/>
          <a:ext cx="2385059" cy="501015"/>
        </a:xfrm>
        <a:prstGeom prst="wedgeRectCallout">
          <a:avLst>
            <a:gd name="adj1" fmla="val -41440"/>
            <a:gd name="adj2" fmla="val -83082"/>
          </a:avLst>
        </a:prstGeom>
        <a:solidFill>
          <a:srgbClr val="FFCC99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200" b="1">
              <a:solidFill>
                <a:srgbClr val="FF0000"/>
              </a:solidFill>
            </a:rPr>
            <a:t>参加者に人数制限はありません。</a:t>
          </a:r>
          <a:endParaRPr kumimoji="1" lang="en-US" altLang="ja-JP" sz="1200" b="1">
            <a:solidFill>
              <a:srgbClr val="FF0000"/>
            </a:solidFill>
          </a:endParaRPr>
        </a:p>
        <a:p>
          <a:pPr algn="l">
            <a:lnSpc>
              <a:spcPts val="1400"/>
            </a:lnSpc>
          </a:pPr>
          <a:r>
            <a:rPr kumimoji="1" lang="ja-JP" altLang="en-US" sz="1200" b="1">
              <a:solidFill>
                <a:srgbClr val="FF0000"/>
              </a:solidFill>
            </a:rPr>
            <a:t>会場設営のめやすとします。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3</xdr:row>
      <xdr:rowOff>19050</xdr:rowOff>
    </xdr:from>
    <xdr:to>
      <xdr:col>5</xdr:col>
      <xdr:colOff>78441</xdr:colOff>
      <xdr:row>3</xdr:row>
      <xdr:rowOff>616324</xdr:rowOff>
    </xdr:to>
    <xdr:sp macro="" textlink="">
      <xdr:nvSpPr>
        <xdr:cNvPr id="5121" name="四角形吹き出し 2">
          <a:extLst>
            <a:ext uri="{FF2B5EF4-FFF2-40B4-BE49-F238E27FC236}">
              <a16:creationId xmlns:a16="http://schemas.microsoft.com/office/drawing/2014/main" id="{00000000-0008-0000-0200-000001140000}"/>
            </a:ext>
          </a:extLst>
        </xdr:cNvPr>
        <xdr:cNvSpPr>
          <a:spLocks noChangeArrowheads="1"/>
        </xdr:cNvSpPr>
      </xdr:nvSpPr>
      <xdr:spPr bwMode="auto">
        <a:xfrm>
          <a:off x="1476935" y="1531844"/>
          <a:ext cx="2355477" cy="597274"/>
        </a:xfrm>
        <a:prstGeom prst="wedgeRectCallout">
          <a:avLst>
            <a:gd name="adj1" fmla="val -8833"/>
            <a:gd name="adj2" fmla="val 84741"/>
          </a:avLst>
        </a:prstGeom>
        <a:solidFill>
          <a:srgbClr val="E0E9F4"/>
        </a:solidFill>
        <a:ln w="25400" algn="ctr">
          <a:solidFill>
            <a:srgbClr val="385D8A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希望される場所（複数歓迎）に</a:t>
          </a:r>
          <a:endParaRPr lang="en-US" altLang="ja-JP" sz="11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「１」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を入力してください。</a:t>
          </a:r>
          <a:endParaRPr lang="en-US" altLang="ja-JP" sz="11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自動的に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『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希望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』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と表示されます。</a:t>
          </a:r>
        </a:p>
      </xdr:txBody>
    </xdr:sp>
    <xdr:clientData/>
  </xdr:twoCellAnchor>
  <xdr:twoCellAnchor>
    <xdr:from>
      <xdr:col>6</xdr:col>
      <xdr:colOff>190500</xdr:colOff>
      <xdr:row>3</xdr:row>
      <xdr:rowOff>3921</xdr:rowOff>
    </xdr:from>
    <xdr:to>
      <xdr:col>8</xdr:col>
      <xdr:colOff>1143000</xdr:colOff>
      <xdr:row>3</xdr:row>
      <xdr:rowOff>605118</xdr:rowOff>
    </xdr:to>
    <xdr:sp macro="" textlink="">
      <xdr:nvSpPr>
        <xdr:cNvPr id="5125" name="四角形吹き出し 3">
          <a:extLst>
            <a:ext uri="{FF2B5EF4-FFF2-40B4-BE49-F238E27FC236}">
              <a16:creationId xmlns:a16="http://schemas.microsoft.com/office/drawing/2014/main" id="{00000000-0008-0000-0200-000005140000}"/>
            </a:ext>
          </a:extLst>
        </xdr:cNvPr>
        <xdr:cNvSpPr>
          <a:spLocks noChangeArrowheads="1"/>
        </xdr:cNvSpPr>
      </xdr:nvSpPr>
      <xdr:spPr bwMode="auto">
        <a:xfrm>
          <a:off x="5199529" y="1516715"/>
          <a:ext cx="2543736" cy="601197"/>
        </a:xfrm>
        <a:prstGeom prst="wedgeRectCallout">
          <a:avLst>
            <a:gd name="adj1" fmla="val -18598"/>
            <a:gd name="adj2" fmla="val 86912"/>
          </a:avLst>
        </a:prstGeom>
        <a:solidFill>
          <a:srgbClr val="E0E9F4"/>
        </a:solidFill>
        <a:ln w="25400" algn="ctr">
          <a:solidFill>
            <a:srgbClr val="385D8A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右写真のような審査員証をお持ちの方は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「１」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を入力してください。</a:t>
          </a:r>
          <a:endParaRPr lang="en-US" altLang="ja-JP" sz="11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自動的に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『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あり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』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と表示されます。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1266825</xdr:colOff>
          <xdr:row>2</xdr:row>
          <xdr:rowOff>419100</xdr:rowOff>
        </xdr:from>
        <xdr:to>
          <xdr:col>8</xdr:col>
          <xdr:colOff>3171825</xdr:colOff>
          <xdr:row>3</xdr:row>
          <xdr:rowOff>495300</xdr:rowOff>
        </xdr:to>
        <xdr:sp macro="" textlink="">
          <xdr:nvSpPr>
            <xdr:cNvPr id="5124" name="Object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2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201706</xdr:colOff>
      <xdr:row>38</xdr:row>
      <xdr:rowOff>0</xdr:rowOff>
    </xdr:from>
    <xdr:to>
      <xdr:col>9</xdr:col>
      <xdr:colOff>273487</xdr:colOff>
      <xdr:row>40</xdr:row>
      <xdr:rowOff>99391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5558118" y="9603441"/>
          <a:ext cx="800163" cy="525215"/>
        </a:xfrm>
        <a:prstGeom prst="rect">
          <a:avLst/>
        </a:prstGeom>
        <a:noFill/>
        <a:ln w="3175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78441</xdr:colOff>
      <xdr:row>27</xdr:row>
      <xdr:rowOff>53789</xdr:rowOff>
    </xdr:from>
    <xdr:to>
      <xdr:col>9</xdr:col>
      <xdr:colOff>428065</xdr:colOff>
      <xdr:row>31</xdr:row>
      <xdr:rowOff>233084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3877235" y="6945407"/>
          <a:ext cx="2635624" cy="134470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今年度は</a:t>
          </a:r>
          <a:endParaRPr kumimoji="1" lang="en-US" altLang="ja-JP" sz="1200">
            <a:solidFill>
              <a:schemeClr val="tx1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ctr"/>
          <a:endParaRPr kumimoji="1" lang="en-US" altLang="ja-JP" sz="1200">
            <a:solidFill>
              <a:schemeClr val="tx1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ctr"/>
          <a:r>
            <a:rPr kumimoji="1" lang="ja-JP" altLang="en-US" sz="12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参加費を無料とします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office@koushiken.jp" TargetMode="External"/><Relationship Id="rId2" Type="http://schemas.openxmlformats.org/officeDocument/2006/relationships/hyperlink" Target="mailto:kouza@koushiken.jp?subject=&#25918;&#36865;&#25991;&#21270;&#37096;&#38272;&#30003;&#36796;&#12415;&#12288;&#65288;&#23398;&#26657;&#21517;&#12434;&#20837;&#21147;&#12375;&#12390;&#12367;&#12384;&#12373;&#12356;&#65289;" TargetMode="External"/><Relationship Id="rId1" Type="http://schemas.openxmlformats.org/officeDocument/2006/relationships/hyperlink" Target="mailto:n-con@kongo.ed.jp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office@koushiken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P34"/>
  <sheetViews>
    <sheetView showGridLines="0" showRowColHeaders="0" tabSelected="1" topLeftCell="A12" zoomScale="115" zoomScaleNormal="115" workbookViewId="0">
      <selection activeCell="D15" sqref="D15:H15"/>
    </sheetView>
  </sheetViews>
  <sheetFormatPr defaultColWidth="9" defaultRowHeight="15.75" customHeight="1"/>
  <cols>
    <col min="1" max="1" width="2.875" style="134" customWidth="1"/>
    <col min="2" max="2" width="5.125" style="134" customWidth="1"/>
    <col min="3" max="4" width="5.125" style="135" customWidth="1"/>
    <col min="5" max="6" width="9" style="134"/>
    <col min="7" max="7" width="8.25" style="134" customWidth="1"/>
    <col min="8" max="11" width="13.5" style="134" customWidth="1"/>
    <col min="12" max="12" width="4.875" style="134" customWidth="1"/>
    <col min="13" max="13" width="9" style="134"/>
    <col min="14" max="17" width="0" style="134" hidden="1" customWidth="1"/>
    <col min="18" max="16384" width="9" style="134"/>
  </cols>
  <sheetData>
    <row r="1" spans="2:16" ht="1.5" customHeight="1"/>
    <row r="2" spans="2:16" ht="25.5" customHeight="1">
      <c r="B2" s="136" t="s">
        <v>15</v>
      </c>
    </row>
    <row r="3" spans="2:16" ht="15.95" customHeight="1">
      <c r="C3" s="135" t="s">
        <v>128</v>
      </c>
    </row>
    <row r="4" spans="2:16" ht="15.95" customHeight="1">
      <c r="C4" s="135" t="s">
        <v>171</v>
      </c>
    </row>
    <row r="5" spans="2:16" ht="6.95" customHeight="1">
      <c r="O5" s="134">
        <v>1</v>
      </c>
      <c r="P5" s="134" t="s">
        <v>2</v>
      </c>
    </row>
    <row r="6" spans="2:16" ht="15.95" customHeight="1">
      <c r="C6" s="135" t="s">
        <v>172</v>
      </c>
      <c r="O6" s="134">
        <v>2</v>
      </c>
      <c r="P6" s="134" t="s">
        <v>3</v>
      </c>
    </row>
    <row r="7" spans="2:16" ht="15.95" customHeight="1">
      <c r="C7" s="135" t="s">
        <v>125</v>
      </c>
    </row>
    <row r="8" spans="2:16" ht="6.95" customHeight="1"/>
    <row r="9" spans="2:16" ht="15.95" customHeight="1">
      <c r="C9" s="135" t="s">
        <v>126</v>
      </c>
    </row>
    <row r="10" spans="2:16" ht="15.95" customHeight="1">
      <c r="C10" s="135" t="s">
        <v>145</v>
      </c>
    </row>
    <row r="11" spans="2:16" ht="6.95" customHeight="1">
      <c r="F11" s="135"/>
    </row>
    <row r="12" spans="2:16" ht="15.95" customHeight="1">
      <c r="C12" s="135" t="s">
        <v>173</v>
      </c>
    </row>
    <row r="13" spans="2:16" ht="6.95" customHeight="1"/>
    <row r="14" spans="2:16" ht="15.95" customHeight="1">
      <c r="C14" s="135" t="s">
        <v>127</v>
      </c>
    </row>
    <row r="15" spans="2:16" ht="29.25" customHeight="1">
      <c r="D15" s="141" t="s">
        <v>124</v>
      </c>
      <c r="E15" s="141"/>
      <c r="F15" s="141"/>
      <c r="G15" s="141"/>
      <c r="H15" s="141"/>
      <c r="I15" s="135" t="s">
        <v>11</v>
      </c>
    </row>
    <row r="16" spans="2:16" ht="6.95" customHeight="1"/>
    <row r="17" spans="3:9" ht="15.95" customHeight="1">
      <c r="C17" s="135" t="s">
        <v>174</v>
      </c>
    </row>
    <row r="18" spans="3:9" ht="15.95" customHeight="1">
      <c r="C18" s="135" t="s">
        <v>152</v>
      </c>
    </row>
    <row r="19" spans="3:9" ht="15.95" customHeight="1">
      <c r="C19" s="135" t="s">
        <v>144</v>
      </c>
    </row>
    <row r="20" spans="3:9" ht="6.95" customHeight="1"/>
    <row r="21" spans="3:9" ht="15.95" customHeight="1">
      <c r="D21" s="137" t="s">
        <v>12</v>
      </c>
    </row>
    <row r="22" spans="3:9" s="145" customFormat="1" ht="15.95" customHeight="1">
      <c r="C22" s="143"/>
      <c r="D22" s="143"/>
      <c r="E22" s="144" t="s">
        <v>159</v>
      </c>
    </row>
    <row r="23" spans="3:9" s="145" customFormat="1" ht="15.95" customHeight="1">
      <c r="C23" s="143"/>
      <c r="D23" s="143"/>
      <c r="E23" s="144" t="s">
        <v>160</v>
      </c>
    </row>
    <row r="24" spans="3:9" ht="6.95" customHeight="1"/>
    <row r="25" spans="3:9" ht="6.95" customHeight="1"/>
    <row r="26" spans="3:9" ht="15.95" customHeight="1">
      <c r="D26" s="137" t="s">
        <v>176</v>
      </c>
    </row>
    <row r="27" spans="3:9" ht="15.95" customHeight="1">
      <c r="C27" s="134"/>
      <c r="D27" s="134"/>
      <c r="E27" s="134" t="s">
        <v>146</v>
      </c>
    </row>
    <row r="28" spans="3:9" ht="15.95" customHeight="1">
      <c r="C28" s="134"/>
      <c r="D28" s="134"/>
      <c r="E28" s="134" t="s">
        <v>147</v>
      </c>
    </row>
    <row r="29" spans="3:9" ht="15.95" customHeight="1">
      <c r="C29" s="134"/>
      <c r="D29" s="134"/>
      <c r="E29" s="134" t="s">
        <v>148</v>
      </c>
    </row>
    <row r="30" spans="3:9" ht="15.95" customHeight="1">
      <c r="C30" s="134"/>
      <c r="D30" s="134"/>
      <c r="E30" s="134" t="s">
        <v>149</v>
      </c>
    </row>
    <row r="31" spans="3:9" ht="15.95" customHeight="1">
      <c r="C31" s="134"/>
      <c r="D31" s="134"/>
      <c r="E31" s="138" t="s">
        <v>175</v>
      </c>
    </row>
    <row r="32" spans="3:9" ht="19.5" customHeight="1">
      <c r="C32" s="134"/>
      <c r="D32" s="134"/>
      <c r="E32" s="139" t="s">
        <v>150</v>
      </c>
      <c r="F32" s="139"/>
      <c r="G32" s="139"/>
      <c r="H32" s="140" t="s">
        <v>151</v>
      </c>
      <c r="I32" s="140"/>
    </row>
    <row r="33" spans="3:9" ht="27.6" customHeight="1">
      <c r="C33" s="134"/>
      <c r="D33" s="134"/>
      <c r="E33" s="134" t="s">
        <v>17</v>
      </c>
      <c r="F33" s="142" t="s">
        <v>177</v>
      </c>
      <c r="G33" s="142"/>
      <c r="H33" s="142"/>
      <c r="I33" s="134" t="s">
        <v>24</v>
      </c>
    </row>
    <row r="34" spans="3:9" ht="15.95" customHeight="1"/>
  </sheetData>
  <sheetProtection algorithmName="SHA-512" hashValue="6xeS1ARz0XaI3OqH5XGg0egvZKIy+1G5unANntjF3PK0ewg52UMj2J05MMe4DHGiV7GjHcWThfPcRKsIsCXeaw==" saltValue="X83k67oNXMka5HtpKd7bDA==" spinCount="100000" sheet="1" objects="1" scenarios="1" selectLockedCells="1"/>
  <mergeCells count="4">
    <mergeCell ref="D15:H15"/>
    <mergeCell ref="H32:I32"/>
    <mergeCell ref="F33:H33"/>
    <mergeCell ref="E32:G32"/>
  </mergeCells>
  <phoneticPr fontId="4"/>
  <hyperlinks>
    <hyperlink ref="D15" r:id="rId1" display="n-con@kongo.ed.jp" xr:uid="{00000000-0004-0000-0000-000000000000}"/>
    <hyperlink ref="D15:H15" r:id="rId2" display="kouza@koushiken.jp" xr:uid="{00000000-0004-0000-0000-000002000000}"/>
    <hyperlink ref="F33:H33" r:id="rId3" display="office@koushiken.jp" xr:uid="{00000000-0004-0000-0000-000001000000}"/>
    <hyperlink ref="F33" r:id="rId4" xr:uid="{9C82C1C7-D944-436F-AE8E-A8818D395FA0}"/>
  </hyperlinks>
  <pageMargins left="0.59055118110236227" right="0.39370078740157483" top="0.51181102362204722" bottom="0.39370078740157483" header="0.35433070866141736" footer="0.35433070866141736"/>
  <pageSetup paperSize="9" scale="110" orientation="landscape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M15"/>
  <sheetViews>
    <sheetView showGridLines="0" showRowColHeaders="0" zoomScaleNormal="100" workbookViewId="0">
      <selection activeCell="D5" sqref="D5:G5"/>
    </sheetView>
  </sheetViews>
  <sheetFormatPr defaultRowHeight="13.5"/>
  <cols>
    <col min="1" max="1" width="4.5" customWidth="1"/>
    <col min="2" max="2" width="18.375" customWidth="1"/>
    <col min="3" max="3" width="7.625" customWidth="1"/>
    <col min="5" max="5" width="10" customWidth="1"/>
    <col min="6" max="6" width="10.875" customWidth="1"/>
    <col min="11" max="11" width="13.5" customWidth="1"/>
    <col min="13" max="13" width="1.5" customWidth="1"/>
  </cols>
  <sheetData>
    <row r="1" spans="1:13" ht="38.1" customHeight="1">
      <c r="A1" s="29" t="s">
        <v>178</v>
      </c>
      <c r="B1" s="30"/>
      <c r="C1" s="30"/>
      <c r="D1" s="30"/>
      <c r="E1" s="30"/>
      <c r="F1" s="30"/>
      <c r="G1" s="30"/>
      <c r="H1" s="30"/>
      <c r="I1" s="30"/>
      <c r="J1" s="30"/>
    </row>
    <row r="2" spans="1:13" ht="7.5" customHeight="1"/>
    <row r="3" spans="1:13" ht="22.5" customHeight="1">
      <c r="B3" s="146" t="s">
        <v>179</v>
      </c>
      <c r="C3" s="146"/>
    </row>
    <row r="4" spans="1:13" ht="7.5" customHeight="1" thickBot="1">
      <c r="B4" s="74"/>
      <c r="C4" s="74"/>
    </row>
    <row r="5" spans="1:13" ht="27" customHeight="1" thickTop="1">
      <c r="B5" s="147" t="s">
        <v>14</v>
      </c>
      <c r="C5" s="148"/>
      <c r="D5" s="175"/>
      <c r="E5" s="176"/>
      <c r="F5" s="176"/>
      <c r="G5" s="176"/>
      <c r="H5" s="160" t="s">
        <v>181</v>
      </c>
      <c r="I5" s="161"/>
      <c r="J5" s="161"/>
      <c r="K5" s="162"/>
    </row>
    <row r="6" spans="1:13" ht="27" customHeight="1">
      <c r="B6" s="149" t="s">
        <v>161</v>
      </c>
      <c r="C6" s="150"/>
      <c r="D6" s="177"/>
      <c r="E6" s="178"/>
      <c r="F6" s="178"/>
      <c r="G6" s="178"/>
      <c r="H6" s="163" t="s">
        <v>29</v>
      </c>
      <c r="I6" s="163"/>
      <c r="J6" s="163"/>
      <c r="K6" s="164"/>
      <c r="L6" s="4"/>
      <c r="M6" s="4"/>
    </row>
    <row r="7" spans="1:13" ht="27" customHeight="1">
      <c r="B7" s="149" t="s">
        <v>130</v>
      </c>
      <c r="C7" s="150"/>
      <c r="D7" s="177"/>
      <c r="E7" s="178"/>
      <c r="F7" s="178"/>
      <c r="G7" s="178"/>
      <c r="H7" s="165" t="s">
        <v>182</v>
      </c>
      <c r="I7" s="166"/>
      <c r="J7" s="166"/>
      <c r="K7" s="167"/>
    </row>
    <row r="8" spans="1:13" ht="27" customHeight="1">
      <c r="B8" s="149" t="s">
        <v>129</v>
      </c>
      <c r="C8" s="103"/>
      <c r="D8" s="179"/>
      <c r="E8" s="180"/>
      <c r="F8" s="181"/>
      <c r="G8" s="181"/>
      <c r="H8" s="163" t="s">
        <v>183</v>
      </c>
      <c r="I8" s="168"/>
      <c r="J8" s="163"/>
      <c r="K8" s="169"/>
    </row>
    <row r="9" spans="1:13" ht="27" customHeight="1">
      <c r="B9" s="151" t="s">
        <v>0</v>
      </c>
      <c r="C9" s="152" t="s">
        <v>20</v>
      </c>
      <c r="D9" s="182"/>
      <c r="E9" s="183"/>
      <c r="F9" s="163" t="s">
        <v>184</v>
      </c>
      <c r="G9" s="163"/>
      <c r="H9" s="163"/>
      <c r="I9" s="163"/>
      <c r="J9" s="163"/>
      <c r="K9" s="169"/>
    </row>
    <row r="10" spans="1:13" ht="27" customHeight="1">
      <c r="B10" s="153"/>
      <c r="C10" s="154" t="s">
        <v>23</v>
      </c>
      <c r="D10" s="188" t="s">
        <v>27</v>
      </c>
      <c r="E10" s="184"/>
      <c r="F10" s="184"/>
      <c r="G10" s="184"/>
      <c r="H10" s="184"/>
      <c r="I10" s="184"/>
      <c r="J10" s="5"/>
      <c r="K10" s="9"/>
    </row>
    <row r="11" spans="1:13" ht="27" customHeight="1">
      <c r="B11" s="153"/>
      <c r="C11" s="155" t="s">
        <v>13</v>
      </c>
      <c r="D11" s="182"/>
      <c r="E11" s="183"/>
      <c r="F11" s="163" t="s">
        <v>185</v>
      </c>
      <c r="G11" s="168"/>
      <c r="H11" s="168"/>
      <c r="I11" s="168"/>
      <c r="J11" s="163"/>
      <c r="K11" s="169"/>
    </row>
    <row r="12" spans="1:13" ht="27" customHeight="1">
      <c r="B12" s="156" t="s">
        <v>28</v>
      </c>
      <c r="C12" s="157"/>
      <c r="D12" s="177"/>
      <c r="E12" s="178"/>
      <c r="F12" s="178"/>
      <c r="G12" s="178"/>
      <c r="H12" s="163" t="s">
        <v>29</v>
      </c>
      <c r="I12" s="170"/>
      <c r="J12" s="163"/>
      <c r="K12" s="169"/>
    </row>
    <row r="13" spans="1:13" ht="27" customHeight="1">
      <c r="B13" s="149" t="s">
        <v>18</v>
      </c>
      <c r="C13" s="150"/>
      <c r="D13" s="177"/>
      <c r="E13" s="178"/>
      <c r="F13" s="178"/>
      <c r="G13" s="185"/>
      <c r="H13" s="163" t="s">
        <v>29</v>
      </c>
      <c r="I13" s="163"/>
      <c r="J13" s="163"/>
      <c r="K13" s="169"/>
    </row>
    <row r="14" spans="1:13" ht="27" customHeight="1" thickBot="1">
      <c r="B14" s="158" t="s">
        <v>180</v>
      </c>
      <c r="C14" s="159"/>
      <c r="D14" s="186"/>
      <c r="E14" s="187"/>
      <c r="F14" s="171" t="s">
        <v>19</v>
      </c>
      <c r="G14" s="172"/>
      <c r="H14" s="173"/>
      <c r="I14" s="173"/>
      <c r="J14" s="173"/>
      <c r="K14" s="174"/>
    </row>
    <row r="15" spans="1:13" ht="14.25" thickTop="1"/>
  </sheetData>
  <sheetProtection algorithmName="SHA-512" hashValue="LSN6a9OwdiYw7wwYifAhiQDCtkVd3rhNgAUWLnnIHe6CQFvkrSCbc2ZSUiDqHA3oNAPDdmzetY4mUbZZ9UChfw==" saltValue="n/DmH8cea+aqBK8DH0I1Vg==" spinCount="100000" sheet="1" objects="1" scenarios="1" selectLockedCells="1"/>
  <mergeCells count="21">
    <mergeCell ref="D12:G12"/>
    <mergeCell ref="D13:G13"/>
    <mergeCell ref="D14:E14"/>
    <mergeCell ref="B5:C5"/>
    <mergeCell ref="B6:C6"/>
    <mergeCell ref="B7:C7"/>
    <mergeCell ref="B12:C12"/>
    <mergeCell ref="B13:C13"/>
    <mergeCell ref="B14:C14"/>
    <mergeCell ref="D7:G7"/>
    <mergeCell ref="D9:E9"/>
    <mergeCell ref="E10:I10"/>
    <mergeCell ref="D11:E11"/>
    <mergeCell ref="B8:C8"/>
    <mergeCell ref="D8:G8"/>
    <mergeCell ref="A1:J1"/>
    <mergeCell ref="D5:G5"/>
    <mergeCell ref="D6:G6"/>
    <mergeCell ref="H7:K7"/>
    <mergeCell ref="B9:B11"/>
    <mergeCell ref="H5:K5"/>
  </mergeCells>
  <phoneticPr fontId="4"/>
  <dataValidations count="3">
    <dataValidation type="whole" imeMode="disabled" allowBlank="1" showInputMessage="1" showErrorMessage="1" errorTitle="不正な値です" error="整数値で入力してください_x000a_" sqref="D14:E14" xr:uid="{00000000-0002-0000-0100-000000000000}">
      <formula1>0</formula1>
      <formula2>999</formula2>
    </dataValidation>
    <dataValidation imeMode="disabled" allowBlank="1" showInputMessage="1" showErrorMessage="1" sqref="D11:E11 D9:E9 D8:G8" xr:uid="{00000000-0002-0000-0100-000001000000}"/>
    <dataValidation imeMode="on" allowBlank="1" showInputMessage="1" showErrorMessage="1" sqref="D5:G5 D6:G6 D7:G7 E10:I10 D12:G13" xr:uid="{00000000-0002-0000-0100-000002000000}"/>
  </dataValidations>
  <pageMargins left="0.70866141732283472" right="0.70866141732283472" top="1.1811023622047245" bottom="0.74803149606299213" header="0.59055118110236227" footer="0.31496062992125984"/>
  <pageSetup paperSize="9" orientation="landscape" r:id="rId1"/>
  <headerFooter>
    <oddHeader>&amp;L&amp;"ＭＳ Ｐゴシック,標準"&amp;20入力控印刷　（これは提出用ではありません）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J13"/>
  <sheetViews>
    <sheetView showGridLines="0" showRowColHeaders="0" zoomScale="85" zoomScaleNormal="85" workbookViewId="0">
      <pane ySplit="7" topLeftCell="A8" activePane="bottomLeft" state="frozen"/>
      <selection activeCell="C14" sqref="C14:E14"/>
      <selection pane="bottomLeft" activeCell="C8" sqref="C8"/>
    </sheetView>
  </sheetViews>
  <sheetFormatPr defaultRowHeight="13.5"/>
  <cols>
    <col min="1" max="1" width="1.25" style="190" customWidth="1"/>
    <col min="2" max="2" width="22.625" style="190" customWidth="1"/>
    <col min="3" max="8" width="10.375" style="190" customWidth="1"/>
    <col min="9" max="9" width="49.75" style="190" customWidth="1"/>
    <col min="10" max="10" width="1.625" style="190" customWidth="1"/>
    <col min="11" max="16384" width="9" style="190"/>
  </cols>
  <sheetData>
    <row r="1" spans="1:10" ht="13.5" customHeight="1">
      <c r="A1" s="189" t="s">
        <v>36</v>
      </c>
      <c r="B1" s="189"/>
      <c r="C1" s="189"/>
      <c r="D1" s="189"/>
      <c r="E1" s="189"/>
      <c r="F1" s="189"/>
      <c r="G1" s="189"/>
      <c r="H1" s="189"/>
      <c r="I1" s="189"/>
    </row>
    <row r="2" spans="1:10" ht="13.5" customHeight="1" thickBot="1">
      <c r="A2" s="189"/>
      <c r="B2" s="189"/>
      <c r="C2" s="189"/>
      <c r="D2" s="189"/>
      <c r="E2" s="189"/>
      <c r="F2" s="189"/>
      <c r="G2" s="189"/>
      <c r="H2" s="189"/>
      <c r="I2" s="189"/>
    </row>
    <row r="3" spans="1:10" ht="93" customHeight="1" thickTop="1" thickBot="1">
      <c r="B3" s="191" t="s">
        <v>186</v>
      </c>
      <c r="C3" s="192"/>
      <c r="D3" s="192"/>
      <c r="E3" s="192"/>
      <c r="F3" s="192"/>
      <c r="G3" s="192"/>
      <c r="H3" s="193"/>
      <c r="I3" s="194"/>
      <c r="J3" s="194"/>
    </row>
    <row r="4" spans="1:10" ht="53.25" customHeight="1" thickTop="1" thickBot="1"/>
    <row r="5" spans="1:10" ht="24.75" customHeight="1" thickTop="1">
      <c r="B5" s="195" t="s">
        <v>37</v>
      </c>
      <c r="C5" s="196" t="s">
        <v>33</v>
      </c>
      <c r="D5" s="197"/>
      <c r="E5" s="197"/>
      <c r="F5" s="197"/>
      <c r="G5" s="198"/>
      <c r="H5" s="199" t="s">
        <v>16</v>
      </c>
      <c r="I5" s="200" t="s">
        <v>187</v>
      </c>
    </row>
    <row r="6" spans="1:10" ht="24.75" customHeight="1">
      <c r="B6" s="201"/>
      <c r="C6" s="202" t="s">
        <v>34</v>
      </c>
      <c r="D6" s="203"/>
      <c r="E6" s="203"/>
      <c r="F6" s="204"/>
      <c r="G6" s="205" t="s">
        <v>35</v>
      </c>
      <c r="H6" s="206"/>
      <c r="I6" s="207"/>
    </row>
    <row r="7" spans="1:10" ht="39" customHeight="1" thickBot="1">
      <c r="B7" s="208"/>
      <c r="C7" s="209" t="s">
        <v>32</v>
      </c>
      <c r="D7" s="210" t="s">
        <v>26</v>
      </c>
      <c r="E7" s="211" t="s">
        <v>30</v>
      </c>
      <c r="F7" s="212" t="s">
        <v>31</v>
      </c>
      <c r="G7" s="213"/>
      <c r="H7" s="214"/>
      <c r="I7" s="215"/>
    </row>
    <row r="8" spans="1:10" ht="46.5" customHeight="1" thickTop="1">
      <c r="B8" s="216" t="str">
        <f>IF(ISBLANK('1_学校情報'!D12),"申込書記入の代表者名を自動表示",'1_学校情報'!D12)</f>
        <v>申込書記入の代表者名を自動表示</v>
      </c>
      <c r="C8" s="217"/>
      <c r="D8" s="218"/>
      <c r="E8" s="219"/>
      <c r="F8" s="220"/>
      <c r="G8" s="221"/>
      <c r="H8" s="222"/>
      <c r="I8" s="223"/>
    </row>
    <row r="9" spans="1:10" ht="46.5" customHeight="1">
      <c r="B9" s="224"/>
      <c r="C9" s="225"/>
      <c r="D9" s="226"/>
      <c r="E9" s="227"/>
      <c r="F9" s="228"/>
      <c r="G9" s="229"/>
      <c r="H9" s="230"/>
      <c r="I9" s="231"/>
    </row>
    <row r="10" spans="1:10" ht="46.5" customHeight="1">
      <c r="B10" s="224"/>
      <c r="C10" s="225"/>
      <c r="D10" s="226"/>
      <c r="E10" s="227"/>
      <c r="F10" s="228"/>
      <c r="G10" s="229"/>
      <c r="H10" s="230"/>
      <c r="I10" s="231"/>
    </row>
    <row r="11" spans="1:10" ht="46.5" customHeight="1">
      <c r="B11" s="224"/>
      <c r="C11" s="225"/>
      <c r="D11" s="226"/>
      <c r="E11" s="227"/>
      <c r="F11" s="228"/>
      <c r="G11" s="229"/>
      <c r="H11" s="230"/>
      <c r="I11" s="231"/>
    </row>
    <row r="12" spans="1:10" ht="46.5" customHeight="1" thickBot="1">
      <c r="B12" s="232"/>
      <c r="C12" s="233"/>
      <c r="D12" s="234"/>
      <c r="E12" s="235"/>
      <c r="F12" s="236"/>
      <c r="G12" s="237"/>
      <c r="H12" s="238"/>
      <c r="I12" s="239"/>
    </row>
    <row r="13" spans="1:10" ht="14.25" thickTop="1"/>
  </sheetData>
  <sheetProtection algorithmName="SHA-512" hashValue="JgZyGs1bYVR23/92rleRk4JyD1uymWv4qcLfuT+oNlubtS9UiHnV0ud2ZengHQPvPyJ0CVmQR941cIWbY3vzmw==" saltValue="nOve8OjZ/37J+WCHw1tjig==" spinCount="100000" sheet="1" objects="1" scenarios="1" selectLockedCells="1"/>
  <mergeCells count="8">
    <mergeCell ref="C5:G5"/>
    <mergeCell ref="C6:F6"/>
    <mergeCell ref="B3:H3"/>
    <mergeCell ref="A1:I2"/>
    <mergeCell ref="I5:I7"/>
    <mergeCell ref="G6:G7"/>
    <mergeCell ref="B5:B7"/>
    <mergeCell ref="H5:H7"/>
  </mergeCells>
  <phoneticPr fontId="4"/>
  <dataValidations count="4">
    <dataValidation imeMode="on" allowBlank="1" showInputMessage="1" showErrorMessage="1" sqref="B8:B12" xr:uid="{00000000-0002-0000-0200-000000000000}"/>
    <dataValidation imeMode="on" allowBlank="1" showErrorMessage="1" sqref="I8:I12" xr:uid="{00000000-0002-0000-0200-000001000000}"/>
    <dataValidation type="whole" imeMode="off" allowBlank="1" showInputMessage="1" showErrorMessage="1" errorTitle="入力は「１」でお願いします" error="審査員証をお持ちの場合は「１」を入力してください。" sqref="H8:H12" xr:uid="{00000000-0002-0000-0200-000002000000}">
      <formula1>1</formula1>
      <formula2>1</formula2>
    </dataValidation>
    <dataValidation type="whole" imeMode="off" allowBlank="1" showInputMessage="1" showErrorMessage="1" errorTitle="入力は「１」でお願いします" error="希望する場合は「１」を入力してください。" sqref="C8:G12" xr:uid="{00000000-0002-0000-0200-000003000000}">
      <formula1>1</formula1>
      <formula2>1</formula2>
    </dataValidation>
  </dataValidations>
  <pageMargins left="0.78740157480314965" right="0.51181102362204722" top="0.97" bottom="0.39370078740157483" header="0.59" footer="0.51181102362204722"/>
  <pageSetup paperSize="9" scale="85" orientation="landscape" verticalDpi="0" r:id="rId1"/>
  <headerFooter alignWithMargins="0">
    <oddHeader>&amp;L&amp;"ＭＳ Ｐゴシック,標準"&amp;20入力控印刷　（これは提出用ではありません）</oddHeader>
  </headerFooter>
  <drawing r:id="rId2"/>
  <legacyDrawing r:id="rId3"/>
  <oleObjects>
    <mc:AlternateContent xmlns:mc="http://schemas.openxmlformats.org/markup-compatibility/2006">
      <mc:Choice Requires="x14">
        <oleObject progId="HPT.Document.1" shapeId="5124" r:id="rId4">
          <objectPr defaultSize="0" autoPict="0" r:id="rId5">
            <anchor moveWithCells="1">
              <from>
                <xdr:col>8</xdr:col>
                <xdr:colOff>1266825</xdr:colOff>
                <xdr:row>2</xdr:row>
                <xdr:rowOff>419100</xdr:rowOff>
              </from>
              <to>
                <xdr:col>8</xdr:col>
                <xdr:colOff>3171825</xdr:colOff>
                <xdr:row>3</xdr:row>
                <xdr:rowOff>495300</xdr:rowOff>
              </to>
            </anchor>
          </objectPr>
        </oleObject>
      </mc:Choice>
      <mc:Fallback>
        <oleObject progId="HPT.Document.1" shapeId="5124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B1:P17"/>
  <sheetViews>
    <sheetView showGridLines="0" showRowColHeaders="0" workbookViewId="0">
      <selection activeCell="D8" sqref="D8"/>
    </sheetView>
  </sheetViews>
  <sheetFormatPr defaultRowHeight="13.5"/>
  <cols>
    <col min="1" max="1" width="0.875" customWidth="1"/>
    <col min="2" max="2" width="1.25" customWidth="1"/>
    <col min="3" max="3" width="3.125" customWidth="1"/>
    <col min="4" max="4" width="9.5" customWidth="1"/>
    <col min="5" max="5" width="18.125" customWidth="1"/>
    <col min="6" max="6" width="28.25" customWidth="1"/>
    <col min="7" max="8" width="13.75" customWidth="1"/>
    <col min="9" max="9" width="32.5" customWidth="1"/>
    <col min="10" max="10" width="0.875" customWidth="1"/>
    <col min="12" max="15" width="5" hidden="1" customWidth="1"/>
    <col min="16" max="16" width="9" hidden="1" customWidth="1"/>
    <col min="17" max="17" width="9" customWidth="1"/>
  </cols>
  <sheetData>
    <row r="1" spans="2:16" s="190" customFormat="1" ht="13.5" customHeight="1">
      <c r="B1" s="240" t="s">
        <v>188</v>
      </c>
      <c r="C1" s="240"/>
      <c r="D1" s="240"/>
      <c r="E1" s="240"/>
      <c r="F1" s="240"/>
      <c r="G1" s="240"/>
      <c r="H1" s="240"/>
      <c r="I1" s="240"/>
      <c r="J1" s="240"/>
    </row>
    <row r="2" spans="2:16" s="190" customFormat="1" ht="13.5" customHeight="1" thickBot="1">
      <c r="B2" s="240"/>
      <c r="C2" s="240"/>
      <c r="D2" s="240"/>
      <c r="E2" s="240"/>
      <c r="F2" s="240"/>
      <c r="G2" s="240"/>
      <c r="H2" s="240"/>
      <c r="I2" s="240"/>
      <c r="J2" s="240"/>
      <c r="N2" s="190" t="s">
        <v>39</v>
      </c>
      <c r="P2" s="190" t="s">
        <v>38</v>
      </c>
    </row>
    <row r="3" spans="2:16" s="190" customFormat="1" ht="4.5" customHeight="1">
      <c r="C3" s="241"/>
      <c r="D3" s="241"/>
      <c r="E3" s="241"/>
      <c r="F3" s="241"/>
      <c r="G3" s="241"/>
      <c r="H3" s="241"/>
      <c r="I3" s="241"/>
    </row>
    <row r="4" spans="2:16" s="190" customFormat="1" ht="22.5" customHeight="1" thickBot="1">
      <c r="B4" s="242" t="s">
        <v>133</v>
      </c>
      <c r="G4" s="190" t="s">
        <v>134</v>
      </c>
    </row>
    <row r="5" spans="2:16" s="74" customFormat="1" ht="31.5" customHeight="1">
      <c r="C5" s="243" t="s">
        <v>44</v>
      </c>
      <c r="D5" s="244" t="s">
        <v>189</v>
      </c>
      <c r="E5" s="244" t="s">
        <v>191</v>
      </c>
      <c r="F5" s="244" t="s">
        <v>192</v>
      </c>
      <c r="G5" s="245" t="s">
        <v>135</v>
      </c>
      <c r="H5" s="246"/>
      <c r="I5" s="247" t="s">
        <v>190</v>
      </c>
    </row>
    <row r="6" spans="2:16" s="74" customFormat="1" ht="31.5" customHeight="1" thickBot="1">
      <c r="C6" s="248"/>
      <c r="D6" s="249"/>
      <c r="E6" s="250"/>
      <c r="F6" s="250"/>
      <c r="G6" s="251" t="s">
        <v>46</v>
      </c>
      <c r="H6" s="252" t="s">
        <v>47</v>
      </c>
      <c r="I6" s="253"/>
    </row>
    <row r="7" spans="2:16" ht="25.5" customHeight="1" thickTop="1" thickBot="1">
      <c r="C7" s="254" t="s">
        <v>43</v>
      </c>
      <c r="D7" s="259">
        <v>1</v>
      </c>
      <c r="E7" s="284" t="s">
        <v>153</v>
      </c>
      <c r="F7" s="260" t="s">
        <v>154</v>
      </c>
      <c r="G7" s="261" t="s">
        <v>45</v>
      </c>
      <c r="H7" s="262"/>
      <c r="I7" s="263"/>
      <c r="L7" t="s">
        <v>138</v>
      </c>
      <c r="M7" t="s">
        <v>139</v>
      </c>
      <c r="N7" t="s">
        <v>48</v>
      </c>
      <c r="O7" t="s">
        <v>121</v>
      </c>
      <c r="P7" t="s">
        <v>49</v>
      </c>
    </row>
    <row r="8" spans="2:16" ht="25.5" customHeight="1">
      <c r="C8" s="255">
        <v>1</v>
      </c>
      <c r="D8" s="264"/>
      <c r="E8" s="285"/>
      <c r="F8" s="265"/>
      <c r="G8" s="266"/>
      <c r="H8" s="267"/>
      <c r="I8" s="268"/>
      <c r="L8" t="str">
        <f>IF(ISBLANK(G8),"",COUNTIF(G$8:G8,"○"))</f>
        <v/>
      </c>
      <c r="M8" t="str">
        <f>IF(ISBLANK(H8),"",COUNTIF(H$8:H8,"○"))</f>
        <v/>
      </c>
      <c r="N8" t="str">
        <f t="shared" ref="N8:N13" si="0">DBCS(TRIM(E8))</f>
        <v/>
      </c>
      <c r="O8">
        <f t="shared" ref="O8:O13" si="1">D8</f>
        <v>0</v>
      </c>
      <c r="P8">
        <f>IF(OR(G8="○",H8="○"),500,0)</f>
        <v>0</v>
      </c>
    </row>
    <row r="9" spans="2:16" ht="25.5" customHeight="1">
      <c r="C9" s="256">
        <v>2</v>
      </c>
      <c r="D9" s="269"/>
      <c r="E9" s="286"/>
      <c r="F9" s="270"/>
      <c r="G9" s="271"/>
      <c r="H9" s="272"/>
      <c r="I9" s="273"/>
      <c r="L9" t="str">
        <f>IF(ISBLANK(G9),"",COUNTIF(G$8:G9,"○"))</f>
        <v/>
      </c>
      <c r="M9" t="str">
        <f>IF(ISBLANK(H9),"",COUNTIF(H$8:H9,"○"))</f>
        <v/>
      </c>
      <c r="N9" t="str">
        <f t="shared" si="0"/>
        <v/>
      </c>
      <c r="O9">
        <f t="shared" si="1"/>
        <v>0</v>
      </c>
      <c r="P9">
        <f t="shared" ref="P9:P13" si="2">IF(OR(G9="○",H9="○"),500,0)</f>
        <v>0</v>
      </c>
    </row>
    <row r="10" spans="2:16" ht="25.5" customHeight="1">
      <c r="C10" s="256">
        <v>3</v>
      </c>
      <c r="D10" s="269"/>
      <c r="E10" s="286"/>
      <c r="F10" s="270"/>
      <c r="G10" s="271"/>
      <c r="H10" s="272"/>
      <c r="I10" s="273"/>
      <c r="L10" t="str">
        <f>IF(ISBLANK(G10),"",COUNTIF(G$8:G10,"○"))</f>
        <v/>
      </c>
      <c r="M10" t="str">
        <f>IF(ISBLANK(H10),"",COUNTIF(H$8:H10,"○"))</f>
        <v/>
      </c>
      <c r="N10" t="str">
        <f t="shared" si="0"/>
        <v/>
      </c>
      <c r="O10">
        <f t="shared" si="1"/>
        <v>0</v>
      </c>
      <c r="P10">
        <f t="shared" si="2"/>
        <v>0</v>
      </c>
    </row>
    <row r="11" spans="2:16" ht="25.5" customHeight="1">
      <c r="C11" s="256">
        <v>4</v>
      </c>
      <c r="D11" s="269"/>
      <c r="E11" s="286"/>
      <c r="F11" s="270"/>
      <c r="G11" s="271"/>
      <c r="H11" s="272"/>
      <c r="I11" s="273"/>
      <c r="L11" t="str">
        <f>IF(ISBLANK(G11),"",COUNTIF(G$8:G11,"○"))</f>
        <v/>
      </c>
      <c r="M11" t="str">
        <f>IF(ISBLANK(H11),"",COUNTIF(H$8:H11,"○"))</f>
        <v/>
      </c>
      <c r="N11" t="str">
        <f t="shared" si="0"/>
        <v/>
      </c>
      <c r="O11">
        <f t="shared" si="1"/>
        <v>0</v>
      </c>
      <c r="P11">
        <f t="shared" si="2"/>
        <v>0</v>
      </c>
    </row>
    <row r="12" spans="2:16" ht="25.5" customHeight="1" thickBot="1">
      <c r="C12" s="257">
        <v>5</v>
      </c>
      <c r="D12" s="274"/>
      <c r="E12" s="287"/>
      <c r="F12" s="275"/>
      <c r="G12" s="276"/>
      <c r="H12" s="277"/>
      <c r="I12" s="278"/>
      <c r="L12" t="str">
        <f>IF(ISBLANK(G12),"",COUNTIF(G$8:G12,"○"))</f>
        <v/>
      </c>
      <c r="M12" t="str">
        <f>IF(ISBLANK(H12),"",COUNTIF(H$8:H12,"○"))</f>
        <v/>
      </c>
      <c r="N12" t="str">
        <f t="shared" si="0"/>
        <v/>
      </c>
      <c r="O12">
        <f t="shared" si="1"/>
        <v>0</v>
      </c>
      <c r="P12">
        <f t="shared" si="2"/>
        <v>0</v>
      </c>
    </row>
    <row r="13" spans="2:16" ht="25.5" customHeight="1" thickBot="1">
      <c r="C13" s="258">
        <v>6</v>
      </c>
      <c r="D13" s="279"/>
      <c r="E13" s="288"/>
      <c r="F13" s="280"/>
      <c r="G13" s="281"/>
      <c r="H13" s="282"/>
      <c r="I13" s="283"/>
      <c r="L13" t="str">
        <f>IF(ISBLANK(G13),"",COUNTIF(G$8:G13,"○"))</f>
        <v/>
      </c>
      <c r="M13" t="str">
        <f>IF(ISBLANK(H13),"",COUNTIF(H$8:H13,"○"))</f>
        <v/>
      </c>
      <c r="N13" t="str">
        <f t="shared" si="0"/>
        <v/>
      </c>
      <c r="O13">
        <f t="shared" si="1"/>
        <v>0</v>
      </c>
      <c r="P13">
        <f t="shared" si="2"/>
        <v>0</v>
      </c>
    </row>
    <row r="14" spans="2:16" ht="9" customHeight="1">
      <c r="C14" s="6"/>
      <c r="D14" s="6"/>
      <c r="E14" s="6"/>
      <c r="F14" s="6"/>
      <c r="G14" s="6"/>
      <c r="H14" s="6"/>
      <c r="I14" s="6"/>
      <c r="L14">
        <v>9</v>
      </c>
      <c r="M14">
        <v>9</v>
      </c>
      <c r="N14" t="s">
        <v>122</v>
      </c>
      <c r="O14" t="s">
        <v>123</v>
      </c>
    </row>
    <row r="15" spans="2:16">
      <c r="P15">
        <f>SUM(P8:P13)</f>
        <v>0</v>
      </c>
    </row>
    <row r="16" spans="2:16" hidden="1">
      <c r="G16" s="2" t="s">
        <v>136</v>
      </c>
      <c r="H16" s="2" t="s">
        <v>137</v>
      </c>
    </row>
    <row r="17" spans="7:8" hidden="1">
      <c r="G17">
        <f>COUNTIF(G8:G13,"○")</f>
        <v>0</v>
      </c>
      <c r="H17">
        <f>COUNTIF(H8:H13,"○")</f>
        <v>0</v>
      </c>
    </row>
  </sheetData>
  <sheetProtection algorithmName="SHA-512" hashValue="++B3Gvy+/d8UQF6u62fBnCJQmoDRPgcQbox8QbRYoaljpbxh5KHk+D/Bluy1Q4oQvqB0tGSIN90cBqQthwugjA==" saltValue="gP8M/E9Pa618mpihnAeq9A==" spinCount="100000" sheet="1" objects="1" scenarios="1" selectLockedCells="1"/>
  <mergeCells count="7">
    <mergeCell ref="I5:I6"/>
    <mergeCell ref="B1:J2"/>
    <mergeCell ref="C5:C6"/>
    <mergeCell ref="D5:D6"/>
    <mergeCell ref="E5:E6"/>
    <mergeCell ref="F5:F6"/>
    <mergeCell ref="G5:H5"/>
  </mergeCells>
  <phoneticPr fontId="4"/>
  <dataValidations count="5">
    <dataValidation imeMode="on" allowBlank="1" showInputMessage="1" showErrorMessage="1" sqref="I7:I13 E7:E13" xr:uid="{00000000-0002-0000-0300-000000000000}"/>
    <dataValidation imeMode="hiragana" allowBlank="1" showInputMessage="1" showErrorMessage="1" sqref="F7:F13" xr:uid="{00000000-0002-0000-0300-000001000000}"/>
    <dataValidation type="whole" imeMode="disabled" allowBlank="1" showErrorMessage="1" errorTitle="不正な値です" error="学年を 数値のみで入力してください。_x000a_" sqref="D7" xr:uid="{00000000-0002-0000-0300-000002000000}">
      <formula1>0</formula1>
      <formula2>5</formula2>
    </dataValidation>
    <dataValidation type="list" imeMode="off" allowBlank="1" showInputMessage="1" showErrorMessage="1" errorTitle="不正な値です" error="参加部門に ○ を入力してください。_x000a_" promptTitle="希望の部門に ○ を入力" prompt="マウスで選択できます。" sqref="G7:H13" xr:uid="{00000000-0002-0000-0300-000003000000}">
      <formula1>$N$1:$N$2</formula1>
    </dataValidation>
    <dataValidation type="whole" imeMode="disabled" allowBlank="1" showErrorMessage="1" errorTitle="不正な値です" error="学年を 数値のみで入力してください。_x000a_最終学年の生徒は参加できません。" sqref="D8:D13" xr:uid="{00000000-0002-0000-0300-000004000000}">
      <formula1>0</formula1>
      <formula2>5</formula2>
    </dataValidation>
  </dataValidations>
  <pageMargins left="0.70866141732283472" right="0.70866141732283472" top="0.93" bottom="0.38" header="0.51" footer="0.31496062992125984"/>
  <pageSetup paperSize="9" orientation="landscape" r:id="rId1"/>
  <headerFooter>
    <oddHeader>&amp;L&amp;"ＭＳ Ｐゴシック,標準"&amp;20入力控印刷　（これは提出用ではありません）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B1:L26"/>
  <sheetViews>
    <sheetView showGridLines="0" showRowColHeaders="0" workbookViewId="0">
      <pane ySplit="2" topLeftCell="A3" activePane="bottomLeft" state="frozen"/>
      <selection pane="bottomLeft" activeCell="D19" sqref="D19:E19"/>
    </sheetView>
  </sheetViews>
  <sheetFormatPr defaultRowHeight="13.5"/>
  <cols>
    <col min="1" max="1" width="0.875" customWidth="1"/>
    <col min="2" max="2" width="1.25" customWidth="1"/>
    <col min="3" max="3" width="3.125" customWidth="1"/>
    <col min="4" max="4" width="4.625" customWidth="1"/>
    <col min="5" max="5" width="31.625" customWidth="1"/>
    <col min="6" max="6" width="12.125" customWidth="1"/>
    <col min="7" max="10" width="11.5" customWidth="1"/>
    <col min="11" max="11" width="29.625" customWidth="1"/>
    <col min="12" max="12" width="0.875" customWidth="1"/>
  </cols>
  <sheetData>
    <row r="1" spans="2:12" s="190" customFormat="1" ht="13.5" customHeight="1">
      <c r="B1" s="240" t="s">
        <v>193</v>
      </c>
      <c r="C1" s="240"/>
      <c r="D1" s="240"/>
      <c r="E1" s="240"/>
      <c r="F1" s="240"/>
      <c r="G1" s="240"/>
      <c r="H1" s="240"/>
      <c r="I1" s="240"/>
      <c r="J1" s="240"/>
      <c r="K1" s="240"/>
      <c r="L1" s="240"/>
    </row>
    <row r="2" spans="2:12" s="190" customFormat="1" ht="13.5" customHeight="1" thickBot="1"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</row>
    <row r="3" spans="2:12" s="190" customFormat="1" ht="4.5" customHeight="1">
      <c r="C3" s="241"/>
      <c r="D3" s="241"/>
      <c r="E3" s="241"/>
      <c r="F3" s="241"/>
      <c r="G3" s="241"/>
      <c r="H3" s="241"/>
      <c r="I3" s="241"/>
      <c r="J3" s="241"/>
      <c r="K3" s="241"/>
    </row>
    <row r="4" spans="2:12" s="190" customFormat="1" ht="22.5" customHeight="1" thickBot="1">
      <c r="B4" s="242" t="s">
        <v>51</v>
      </c>
    </row>
    <row r="5" spans="2:12" s="74" customFormat="1" ht="33.75" customHeight="1" thickTop="1" thickBot="1">
      <c r="C5" s="289" t="s">
        <v>50</v>
      </c>
      <c r="D5" s="290" t="s">
        <v>40</v>
      </c>
      <c r="E5" s="291"/>
      <c r="F5" s="292"/>
      <c r="G5" s="293" t="s">
        <v>194</v>
      </c>
      <c r="H5" s="292"/>
      <c r="I5" s="293" t="s">
        <v>196</v>
      </c>
      <c r="J5" s="291"/>
      <c r="K5" s="294" t="s">
        <v>42</v>
      </c>
    </row>
    <row r="6" spans="2:12" ht="22.5" customHeight="1" thickTop="1" thickBot="1">
      <c r="C6" s="329" t="s">
        <v>43</v>
      </c>
      <c r="D6" s="299" t="s">
        <v>156</v>
      </c>
      <c r="E6" s="300"/>
      <c r="F6" s="301"/>
      <c r="G6" s="302" t="s">
        <v>157</v>
      </c>
      <c r="H6" s="303"/>
      <c r="I6" s="323" t="s">
        <v>155</v>
      </c>
      <c r="J6" s="324"/>
      <c r="K6" s="304"/>
    </row>
    <row r="7" spans="2:12" ht="24.6" customHeight="1">
      <c r="C7" s="330">
        <v>1</v>
      </c>
      <c r="D7" s="305"/>
      <c r="E7" s="306"/>
      <c r="F7" s="307"/>
      <c r="G7" s="308"/>
      <c r="H7" s="309"/>
      <c r="I7" s="325"/>
      <c r="J7" s="326"/>
      <c r="K7" s="310"/>
    </row>
    <row r="8" spans="2:12" ht="24.6" customHeight="1" thickBot="1">
      <c r="C8" s="331">
        <v>2</v>
      </c>
      <c r="D8" s="311"/>
      <c r="E8" s="312"/>
      <c r="F8" s="313"/>
      <c r="G8" s="314"/>
      <c r="H8" s="315"/>
      <c r="I8" s="327"/>
      <c r="J8" s="328"/>
      <c r="K8" s="316"/>
    </row>
    <row r="9" spans="2:12" ht="11.25" customHeight="1" thickTop="1">
      <c r="B9" s="7"/>
    </row>
    <row r="10" spans="2:12" s="190" customFormat="1" ht="22.5" customHeight="1" thickBot="1">
      <c r="B10" s="242" t="s">
        <v>52</v>
      </c>
    </row>
    <row r="11" spans="2:12" s="74" customFormat="1" ht="33.75" customHeight="1" thickTop="1" thickBot="1">
      <c r="C11" s="289" t="s">
        <v>50</v>
      </c>
      <c r="D11" s="290" t="s">
        <v>40</v>
      </c>
      <c r="E11" s="291"/>
      <c r="F11" s="292"/>
      <c r="G11" s="293" t="s">
        <v>194</v>
      </c>
      <c r="H11" s="292"/>
      <c r="I11" s="293" t="s">
        <v>196</v>
      </c>
      <c r="J11" s="291"/>
      <c r="K11" s="294" t="s">
        <v>42</v>
      </c>
    </row>
    <row r="12" spans="2:12" ht="21" customHeight="1" thickTop="1" thickBot="1">
      <c r="C12" s="329" t="s">
        <v>43</v>
      </c>
      <c r="D12" s="299" t="s">
        <v>53</v>
      </c>
      <c r="E12" s="300"/>
      <c r="F12" s="301"/>
      <c r="G12" s="302" t="s">
        <v>54</v>
      </c>
      <c r="H12" s="303"/>
      <c r="I12" s="323" t="s">
        <v>140</v>
      </c>
      <c r="J12" s="324"/>
      <c r="K12" s="304"/>
    </row>
    <row r="13" spans="2:12" ht="24.6" customHeight="1">
      <c r="C13" s="330">
        <v>1</v>
      </c>
      <c r="D13" s="305"/>
      <c r="E13" s="306"/>
      <c r="F13" s="307"/>
      <c r="G13" s="308"/>
      <c r="H13" s="309"/>
      <c r="I13" s="325"/>
      <c r="J13" s="326"/>
      <c r="K13" s="310"/>
    </row>
    <row r="14" spans="2:12" ht="24.6" customHeight="1" thickBot="1">
      <c r="C14" s="331">
        <v>2</v>
      </c>
      <c r="D14" s="311"/>
      <c r="E14" s="312"/>
      <c r="F14" s="313"/>
      <c r="G14" s="314"/>
      <c r="H14" s="315"/>
      <c r="I14" s="327"/>
      <c r="J14" s="328"/>
      <c r="K14" s="316"/>
    </row>
    <row r="15" spans="2:12" ht="11.25" customHeight="1" thickTop="1"/>
    <row r="16" spans="2:12" s="190" customFormat="1" ht="22.5" customHeight="1" thickBot="1">
      <c r="B16" s="242" t="s">
        <v>162</v>
      </c>
    </row>
    <row r="17" spans="3:11" s="74" customFormat="1" ht="33.75" customHeight="1" thickTop="1" thickBot="1">
      <c r="C17" s="289" t="s">
        <v>50</v>
      </c>
      <c r="D17" s="295" t="s">
        <v>40</v>
      </c>
      <c r="E17" s="296"/>
      <c r="F17" s="297" t="s">
        <v>58</v>
      </c>
      <c r="G17" s="293" t="s">
        <v>194</v>
      </c>
      <c r="H17" s="292"/>
      <c r="I17" s="290" t="s">
        <v>41</v>
      </c>
      <c r="J17" s="291"/>
      <c r="K17" s="298" t="s">
        <v>195</v>
      </c>
    </row>
    <row r="18" spans="3:11" ht="21" customHeight="1" thickTop="1" thickBot="1">
      <c r="C18" s="329" t="s">
        <v>43</v>
      </c>
      <c r="D18" s="299" t="s">
        <v>55</v>
      </c>
      <c r="E18" s="301"/>
      <c r="F18" s="259">
        <v>27</v>
      </c>
      <c r="G18" s="302" t="s">
        <v>56</v>
      </c>
      <c r="H18" s="303"/>
      <c r="I18" s="323" t="s">
        <v>141</v>
      </c>
      <c r="J18" s="324"/>
      <c r="K18" s="317" t="s">
        <v>57</v>
      </c>
    </row>
    <row r="19" spans="3:11" ht="24.6" customHeight="1">
      <c r="C19" s="330">
        <v>1</v>
      </c>
      <c r="D19" s="318"/>
      <c r="E19" s="319"/>
      <c r="F19" s="279"/>
      <c r="G19" s="308"/>
      <c r="H19" s="309"/>
      <c r="I19" s="325"/>
      <c r="J19" s="326"/>
      <c r="K19" s="320"/>
    </row>
    <row r="20" spans="3:11" ht="24.6" customHeight="1" thickBot="1">
      <c r="C20" s="331">
        <v>2</v>
      </c>
      <c r="D20" s="311"/>
      <c r="E20" s="312"/>
      <c r="F20" s="321"/>
      <c r="G20" s="314"/>
      <c r="H20" s="315"/>
      <c r="I20" s="327"/>
      <c r="J20" s="328"/>
      <c r="K20" s="322"/>
    </row>
    <row r="21" spans="3:11" ht="14.25" thickTop="1"/>
    <row r="24" spans="3:11" hidden="1">
      <c r="I24" t="s">
        <v>85</v>
      </c>
      <c r="J24">
        <f>COUNTA($D$7:$F$8)</f>
        <v>0</v>
      </c>
    </row>
    <row r="25" spans="3:11" hidden="1">
      <c r="I25" t="s">
        <v>86</v>
      </c>
      <c r="J25">
        <f>COUNTA($D$13:$F$14)</f>
        <v>0</v>
      </c>
    </row>
    <row r="26" spans="3:11" hidden="1">
      <c r="I26" t="s">
        <v>87</v>
      </c>
      <c r="J26">
        <f>COUNTA($D$19:$E$20)</f>
        <v>0</v>
      </c>
    </row>
  </sheetData>
  <sheetProtection algorithmName="SHA-512" hashValue="guKC+S/W2s4fd+t0pcWMPbynznDRZfFCouLmJchLz2/enIcLp729wD49en+Qzaqi+B63dkPEZiRUTDfTmVwoDA==" saltValue="7EVySbCDlEsHjzPf3XdA6A==" spinCount="100000" sheet="1" objects="1" scenarios="1" selectLockedCells="1"/>
  <mergeCells count="37">
    <mergeCell ref="G19:H19"/>
    <mergeCell ref="I19:J19"/>
    <mergeCell ref="G20:H20"/>
    <mergeCell ref="I20:J20"/>
    <mergeCell ref="D19:E19"/>
    <mergeCell ref="D20:E20"/>
    <mergeCell ref="G17:H17"/>
    <mergeCell ref="I17:J17"/>
    <mergeCell ref="G18:H18"/>
    <mergeCell ref="I18:J18"/>
    <mergeCell ref="D17:E17"/>
    <mergeCell ref="D18:E18"/>
    <mergeCell ref="D14:F14"/>
    <mergeCell ref="G14:H14"/>
    <mergeCell ref="I14:J14"/>
    <mergeCell ref="D11:F11"/>
    <mergeCell ref="G11:H11"/>
    <mergeCell ref="I11:J11"/>
    <mergeCell ref="D12:F12"/>
    <mergeCell ref="G12:H12"/>
    <mergeCell ref="I12:J12"/>
    <mergeCell ref="D13:F13"/>
    <mergeCell ref="G13:H13"/>
    <mergeCell ref="I13:J13"/>
    <mergeCell ref="D7:F7"/>
    <mergeCell ref="G7:H7"/>
    <mergeCell ref="I7:J7"/>
    <mergeCell ref="D8:F8"/>
    <mergeCell ref="G8:H8"/>
    <mergeCell ref="I8:J8"/>
    <mergeCell ref="B1:L2"/>
    <mergeCell ref="D5:F5"/>
    <mergeCell ref="G5:H5"/>
    <mergeCell ref="I5:J5"/>
    <mergeCell ref="D6:F6"/>
    <mergeCell ref="G6:H6"/>
    <mergeCell ref="I6:J6"/>
  </mergeCells>
  <phoneticPr fontId="4"/>
  <dataValidations count="1">
    <dataValidation type="whole" imeMode="disabled" allowBlank="1" showInputMessage="1" showErrorMessage="1" errorTitle="不正な値です" error="作品のおおよその長さを_x000a_１～30 の整数で入力してください_x000a__x000a_（規定は30分以内です)" sqref="F19:F20" xr:uid="{00000000-0002-0000-0400-000000000000}">
      <formula1>0</formula1>
      <formula2>30</formula2>
    </dataValidation>
  </dataValidations>
  <pageMargins left="0.78" right="0.70866141732283472" top="1.17" bottom="0.74803149606299213" header="0.59" footer="0.31496062992125984"/>
  <pageSetup paperSize="9" orientation="landscape" verticalDpi="0" r:id="rId1"/>
  <headerFooter>
    <oddHeader>&amp;L&amp;"ＭＳ Ｐゴシック,標準"&amp;20入力控印刷　（これは提出用ではありません）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>
    <tabColor rgb="FFFFFF00"/>
    <pageSetUpPr fitToPage="1"/>
  </sheetPr>
  <dimension ref="A1:N44"/>
  <sheetViews>
    <sheetView showGridLines="0" showRowColHeaders="0" zoomScale="85" zoomScaleNormal="85" workbookViewId="0">
      <pane ySplit="2" topLeftCell="A3" activePane="bottomLeft" state="frozen"/>
      <selection activeCell="D5" sqref="D5:G5"/>
      <selection pane="bottomLeft" sqref="A1:K2"/>
    </sheetView>
  </sheetViews>
  <sheetFormatPr defaultRowHeight="13.5"/>
  <cols>
    <col min="1" max="1" width="0.5" customWidth="1"/>
    <col min="2" max="2" width="12.875" customWidth="1"/>
    <col min="3" max="3" width="9.5" customWidth="1"/>
    <col min="4" max="4" width="10.875" customWidth="1"/>
    <col min="5" max="5" width="9.5" customWidth="1"/>
    <col min="6" max="6" width="6.5" customWidth="1"/>
    <col min="7" max="7" width="9.5" customWidth="1"/>
    <col min="8" max="8" width="10.875" customWidth="1"/>
    <col min="9" max="9" width="9.5" customWidth="1"/>
    <col min="10" max="10" width="6.5" customWidth="1"/>
    <col min="11" max="11" width="0.75" customWidth="1"/>
    <col min="13" max="13" width="9" hidden="1" customWidth="1"/>
    <col min="14" max="17" width="6.625" customWidth="1"/>
  </cols>
  <sheetData>
    <row r="1" spans="1:13" ht="36" customHeight="1">
      <c r="A1" s="29" t="s">
        <v>165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3" ht="22.5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3" ht="2.1" customHeight="1"/>
    <row r="4" spans="1:13" ht="26.25" customHeight="1">
      <c r="B4" s="73" t="s">
        <v>21</v>
      </c>
      <c r="C4" s="73"/>
      <c r="D4" s="74"/>
      <c r="E4" s="74"/>
      <c r="F4" s="74"/>
      <c r="G4" s="74"/>
      <c r="H4" s="74"/>
      <c r="I4" s="74"/>
      <c r="J4" s="74"/>
    </row>
    <row r="5" spans="1:13" ht="10.5" customHeight="1">
      <c r="B5" s="75" t="s">
        <v>22</v>
      </c>
      <c r="C5" s="75"/>
      <c r="D5" s="74"/>
      <c r="E5" s="74"/>
      <c r="F5" s="74"/>
      <c r="G5" s="74"/>
      <c r="H5" s="74"/>
      <c r="I5" s="74"/>
      <c r="J5" s="74"/>
    </row>
    <row r="6" spans="1:13" ht="12.95" customHeight="1">
      <c r="B6" s="74"/>
      <c r="C6" s="74"/>
      <c r="D6" s="74"/>
      <c r="E6" s="74"/>
      <c r="F6" s="74"/>
      <c r="G6" s="74"/>
      <c r="H6" s="74"/>
      <c r="I6" s="76"/>
      <c r="J6" s="76"/>
    </row>
    <row r="7" spans="1:13" ht="27" customHeight="1">
      <c r="B7" s="77" t="s">
        <v>163</v>
      </c>
      <c r="C7" s="77"/>
      <c r="D7" s="77"/>
      <c r="E7" s="77"/>
      <c r="F7" s="77"/>
      <c r="G7" s="77"/>
      <c r="H7" s="77"/>
      <c r="I7" s="77"/>
      <c r="J7" s="77"/>
    </row>
    <row r="8" spans="1:13" ht="3.75" customHeight="1" thickBot="1">
      <c r="I8" s="3"/>
      <c r="J8" s="3"/>
    </row>
    <row r="9" spans="1:13" ht="24.95" customHeight="1" thickTop="1">
      <c r="B9" s="78" t="s">
        <v>59</v>
      </c>
      <c r="C9" s="31" t="str">
        <f>IF(ISBLANK('1_学校情報'!D5),"下のタブから「1_学校情報」を選択して入力してください",'1_学校情報'!D5)</f>
        <v>下のタブから「1_学校情報」を選択して入力してください</v>
      </c>
      <c r="D9" s="31"/>
      <c r="E9" s="31"/>
      <c r="F9" s="31"/>
      <c r="G9" s="31"/>
      <c r="H9" s="31"/>
      <c r="I9" s="31"/>
      <c r="J9" s="32"/>
    </row>
    <row r="10" spans="1:13" ht="19.5" customHeight="1">
      <c r="B10" s="79" t="s">
        <v>61</v>
      </c>
      <c r="C10" s="33" t="str">
        <f>"〒 "&amp;'作業用（触らないで！)'!D2</f>
        <v xml:space="preserve">〒 </v>
      </c>
      <c r="D10" s="33"/>
      <c r="E10" s="33"/>
      <c r="F10" s="33"/>
      <c r="G10" s="33"/>
      <c r="H10" s="33"/>
      <c r="I10" s="33"/>
      <c r="J10" s="34"/>
    </row>
    <row r="11" spans="1:13" ht="24.95" customHeight="1">
      <c r="B11" s="79"/>
      <c r="C11" s="35" t="str">
        <f>'作業用（触らないで！)'!E2</f>
        <v/>
      </c>
      <c r="D11" s="35"/>
      <c r="E11" s="35"/>
      <c r="F11" s="35"/>
      <c r="G11" s="35"/>
      <c r="H11" s="35"/>
      <c r="I11" s="35"/>
      <c r="J11" s="36"/>
    </row>
    <row r="12" spans="1:13" ht="24.95" customHeight="1">
      <c r="B12" s="80"/>
      <c r="C12" s="82" t="s">
        <v>60</v>
      </c>
      <c r="D12" s="37" t="str">
        <f>'作業用（触らないで！)'!F2</f>
        <v/>
      </c>
      <c r="E12" s="37"/>
      <c r="F12" s="37"/>
      <c r="G12" s="10"/>
      <c r="H12" s="27"/>
      <c r="I12" s="27"/>
      <c r="J12" s="28"/>
    </row>
    <row r="13" spans="1:13" ht="24.95" customHeight="1" thickBot="1">
      <c r="B13" s="81" t="s">
        <v>142</v>
      </c>
      <c r="C13" s="38" t="str">
        <f>'作業用（触らないで！)'!H2</f>
        <v/>
      </c>
      <c r="D13" s="39"/>
      <c r="E13" s="39"/>
      <c r="F13" s="83" t="s">
        <v>143</v>
      </c>
      <c r="G13" s="40" t="str">
        <f>'作業用（触らないで！)'!G2</f>
        <v/>
      </c>
      <c r="H13" s="41"/>
      <c r="I13" s="41"/>
      <c r="J13" s="42"/>
    </row>
    <row r="14" spans="1:13" ht="17.45" customHeight="1">
      <c r="B14" s="94" t="s">
        <v>69</v>
      </c>
      <c r="C14" s="84" t="s">
        <v>164</v>
      </c>
      <c r="D14" s="85"/>
      <c r="E14" s="85"/>
      <c r="F14" s="86"/>
      <c r="G14" s="87" t="s">
        <v>170</v>
      </c>
      <c r="H14" s="88"/>
      <c r="I14" s="88"/>
      <c r="J14" s="89"/>
    </row>
    <row r="15" spans="1:13" ht="17.45" customHeight="1">
      <c r="B15" s="79"/>
      <c r="C15" s="90" t="s">
        <v>62</v>
      </c>
      <c r="D15" s="91"/>
      <c r="E15" s="91"/>
      <c r="F15" s="92" t="s">
        <v>63</v>
      </c>
      <c r="G15" s="90" t="s">
        <v>62</v>
      </c>
      <c r="H15" s="91"/>
      <c r="I15" s="91"/>
      <c r="J15" s="93" t="s">
        <v>63</v>
      </c>
    </row>
    <row r="16" spans="1:13" ht="22.5" customHeight="1">
      <c r="B16" s="79"/>
      <c r="C16" s="43" t="str">
        <f>VLOOKUP(IF($M16&gt;$E$28,9,$M16),'3_参加者'!$L$8:$O$14,3,FALSE)</f>
        <v>　　</v>
      </c>
      <c r="D16" s="44"/>
      <c r="E16" s="44"/>
      <c r="F16" s="51" t="str">
        <f>VLOOKUP(IF($M16&gt;$E$28,9,$M16),'3_参加者'!$L$8:$O$14,4,FALSE)</f>
        <v xml:space="preserve"> 　</v>
      </c>
      <c r="G16" s="43" t="str">
        <f>VLOOKUP(IF($M16&gt;$E$29,9,$M16),'3_参加者'!$M$8:$O$14,2,FALSE)</f>
        <v>　　</v>
      </c>
      <c r="H16" s="44"/>
      <c r="I16" s="44"/>
      <c r="J16" s="52" t="str">
        <f>VLOOKUP(IF($M16&gt;$E$29,9,$M16),'3_参加者'!$M$8:$O$14,3,FALSE)</f>
        <v xml:space="preserve"> 　</v>
      </c>
      <c r="M16">
        <v>1</v>
      </c>
    </row>
    <row r="17" spans="2:14" ht="22.5" customHeight="1">
      <c r="B17" s="79"/>
      <c r="C17" s="45" t="str">
        <f>VLOOKUP(IF($M17&gt;$E$28,9,$M17),'3_参加者'!$L$8:$O$14,3,FALSE)</f>
        <v>　　</v>
      </c>
      <c r="D17" s="46"/>
      <c r="E17" s="47"/>
      <c r="F17" s="53" t="str">
        <f>VLOOKUP(IF($M17&gt;$E$28,9,$M17),'3_参加者'!$L$8:$O$14,4,FALSE)</f>
        <v xml:space="preserve"> 　</v>
      </c>
      <c r="G17" s="45" t="str">
        <f>VLOOKUP(IF($M17&gt;$E$29,9,$M17),'3_参加者'!$M$8:$O$14,2,FALSE)</f>
        <v>　　</v>
      </c>
      <c r="H17" s="46"/>
      <c r="I17" s="47"/>
      <c r="J17" s="54" t="str">
        <f>VLOOKUP(IF($M17&gt;$E$29,9,$M17),'3_参加者'!$M$8:$O$14,3,FALSE)</f>
        <v xml:space="preserve"> 　</v>
      </c>
      <c r="M17">
        <v>2</v>
      </c>
    </row>
    <row r="18" spans="2:14" ht="22.5" customHeight="1" thickBot="1">
      <c r="B18" s="79"/>
      <c r="C18" s="48" t="str">
        <f>VLOOKUP(IF($M18&gt;$E$28,9,$M18),'3_参加者'!$L$8:$O$14,3,FALSE)</f>
        <v>　　</v>
      </c>
      <c r="D18" s="49"/>
      <c r="E18" s="50"/>
      <c r="F18" s="55" t="str">
        <f>VLOOKUP(IF($M18&gt;$E$28,9,$M18),'3_参加者'!$L$8:$O$14,4,FALSE)</f>
        <v xml:space="preserve"> 　</v>
      </c>
      <c r="G18" s="48" t="str">
        <f>VLOOKUP(IF($M18&gt;$E$29,9,$M18),'3_参加者'!$M$8:$O$14,2,FALSE)</f>
        <v>　　</v>
      </c>
      <c r="H18" s="49"/>
      <c r="I18" s="50"/>
      <c r="J18" s="56" t="str">
        <f>VLOOKUP(IF($M18&gt;$E$29,9,$M18),'3_参加者'!$M$8:$O$14,3,FALSE)</f>
        <v xml:space="preserve"> 　</v>
      </c>
      <c r="M18">
        <v>3</v>
      </c>
    </row>
    <row r="19" spans="2:14" ht="17.45" customHeight="1">
      <c r="B19" s="79"/>
      <c r="C19" s="84" t="s">
        <v>64</v>
      </c>
      <c r="D19" s="85"/>
      <c r="E19" s="85"/>
      <c r="F19" s="86"/>
      <c r="G19" s="84" t="s">
        <v>65</v>
      </c>
      <c r="H19" s="85"/>
      <c r="I19" s="85"/>
      <c r="J19" s="95"/>
    </row>
    <row r="20" spans="2:14" ht="17.45" customHeight="1">
      <c r="B20" s="79"/>
      <c r="C20" s="96" t="s">
        <v>66</v>
      </c>
      <c r="D20" s="97"/>
      <c r="E20" s="97"/>
      <c r="F20" s="98"/>
      <c r="G20" s="96" t="s">
        <v>66</v>
      </c>
      <c r="H20" s="97"/>
      <c r="I20" s="97"/>
      <c r="J20" s="99"/>
    </row>
    <row r="21" spans="2:14" ht="22.5" customHeight="1">
      <c r="B21" s="79"/>
      <c r="C21" s="57" t="str">
        <f>'作業用（触らないで！)'!E17</f>
        <v/>
      </c>
      <c r="D21" s="58"/>
      <c r="E21" s="58"/>
      <c r="F21" s="59"/>
      <c r="G21" s="57" t="str">
        <f>'作業用（触らないで！)'!E19</f>
        <v/>
      </c>
      <c r="H21" s="58"/>
      <c r="I21" s="58"/>
      <c r="J21" s="60"/>
    </row>
    <row r="22" spans="2:14" ht="22.5" customHeight="1" thickBot="1">
      <c r="B22" s="79"/>
      <c r="C22" s="61" t="str">
        <f>'作業用（触らないで！)'!E18</f>
        <v/>
      </c>
      <c r="D22" s="62"/>
      <c r="E22" s="62"/>
      <c r="F22" s="63"/>
      <c r="G22" s="64" t="str">
        <f>'作業用（触らないで！)'!E20</f>
        <v/>
      </c>
      <c r="H22" s="65"/>
      <c r="I22" s="65"/>
      <c r="J22" s="66"/>
    </row>
    <row r="23" spans="2:14" ht="17.45" customHeight="1">
      <c r="B23" s="79"/>
      <c r="C23" s="84" t="s">
        <v>67</v>
      </c>
      <c r="D23" s="85"/>
      <c r="E23" s="85"/>
      <c r="F23" s="85"/>
      <c r="G23" s="85"/>
      <c r="H23" s="85"/>
      <c r="I23" s="85"/>
      <c r="J23" s="95"/>
    </row>
    <row r="24" spans="2:14" ht="17.45" customHeight="1">
      <c r="B24" s="79"/>
      <c r="C24" s="96" t="s">
        <v>66</v>
      </c>
      <c r="D24" s="97"/>
      <c r="E24" s="97"/>
      <c r="F24" s="97"/>
      <c r="G24" s="97" t="s">
        <v>68</v>
      </c>
      <c r="H24" s="97"/>
      <c r="I24" s="100"/>
      <c r="J24" s="8"/>
    </row>
    <row r="25" spans="2:14" ht="22.5" customHeight="1">
      <c r="B25" s="79"/>
      <c r="C25" s="57" t="str">
        <f>'作業用（触らないで！)'!E21</f>
        <v/>
      </c>
      <c r="D25" s="58"/>
      <c r="E25" s="58"/>
      <c r="F25" s="58"/>
      <c r="G25" s="67" t="str">
        <f>'作業用（触らないで！)'!I21</f>
        <v/>
      </c>
      <c r="H25" s="68"/>
      <c r="I25" s="68"/>
      <c r="J25" s="69"/>
    </row>
    <row r="26" spans="2:14" ht="22.5" customHeight="1" thickBot="1">
      <c r="B26" s="80"/>
      <c r="C26" s="64" t="str">
        <f>'作業用（触らないで！)'!E22</f>
        <v/>
      </c>
      <c r="D26" s="65"/>
      <c r="E26" s="65"/>
      <c r="F26" s="65"/>
      <c r="G26" s="70" t="str">
        <f>'作業用（触らないで！)'!I22</f>
        <v/>
      </c>
      <c r="H26" s="71"/>
      <c r="I26" s="71"/>
      <c r="J26" s="72"/>
    </row>
    <row r="27" spans="2:14" ht="17.100000000000001" customHeight="1">
      <c r="B27" s="101" t="s">
        <v>75</v>
      </c>
      <c r="C27" s="107" t="s">
        <v>70</v>
      </c>
      <c r="D27" s="108"/>
      <c r="E27" s="109" t="s">
        <v>74</v>
      </c>
      <c r="F27" s="108"/>
      <c r="G27" s="110" t="s">
        <v>71</v>
      </c>
      <c r="H27" s="109" t="s">
        <v>72</v>
      </c>
      <c r="I27" s="107"/>
      <c r="J27" s="111"/>
    </row>
    <row r="28" spans="2:14" ht="22.5" customHeight="1">
      <c r="B28" s="79"/>
      <c r="C28" s="103" t="s">
        <v>103</v>
      </c>
      <c r="D28" s="104"/>
      <c r="E28" s="22">
        <f>'作業用（触らないで！)'!J2</f>
        <v>0</v>
      </c>
      <c r="F28" s="22"/>
      <c r="G28" s="11" t="s">
        <v>108</v>
      </c>
      <c r="H28" s="13">
        <f>'作業用（触らないで！)'!Q2</f>
        <v>0</v>
      </c>
      <c r="I28" s="14"/>
      <c r="J28" s="15"/>
      <c r="M28">
        <f>IF(E28&gt;3,1,0)</f>
        <v>0</v>
      </c>
      <c r="N28" t="str">
        <f>IF(M28=0,"",C28)</f>
        <v/>
      </c>
    </row>
    <row r="29" spans="2:14" ht="22.5" customHeight="1">
      <c r="B29" s="79"/>
      <c r="C29" s="103" t="s">
        <v>104</v>
      </c>
      <c r="D29" s="104"/>
      <c r="E29" s="23">
        <f>'作業用（触らないで！)'!K2</f>
        <v>0</v>
      </c>
      <c r="F29" s="24"/>
      <c r="G29" s="11" t="s">
        <v>108</v>
      </c>
      <c r="H29" s="16"/>
      <c r="I29" s="17"/>
      <c r="J29" s="18"/>
      <c r="M29">
        <f t="shared" ref="M29" si="0">IF(E29&gt;3,1,0)</f>
        <v>0</v>
      </c>
      <c r="N29" t="str">
        <f t="shared" ref="N29:N32" si="1">IF(M29=0,"",C29)</f>
        <v/>
      </c>
    </row>
    <row r="30" spans="2:14" ht="22.5" customHeight="1">
      <c r="B30" s="79"/>
      <c r="C30" s="103" t="s">
        <v>105</v>
      </c>
      <c r="D30" s="104"/>
      <c r="E30" s="23">
        <f>'作業用（触らないで！)'!L2</f>
        <v>0</v>
      </c>
      <c r="F30" s="24"/>
      <c r="G30" s="11" t="s">
        <v>108</v>
      </c>
      <c r="H30" s="16"/>
      <c r="I30" s="17"/>
      <c r="J30" s="18"/>
      <c r="M30">
        <f>IF(E30&gt;2,1,0)</f>
        <v>0</v>
      </c>
      <c r="N30" t="str">
        <f t="shared" si="1"/>
        <v/>
      </c>
    </row>
    <row r="31" spans="2:14" ht="22.5" customHeight="1">
      <c r="B31" s="79"/>
      <c r="C31" s="103" t="s">
        <v>106</v>
      </c>
      <c r="D31" s="104"/>
      <c r="E31" s="23">
        <f>'作業用（触らないで！)'!M2</f>
        <v>0</v>
      </c>
      <c r="F31" s="24"/>
      <c r="G31" s="11" t="s">
        <v>108</v>
      </c>
      <c r="H31" s="16"/>
      <c r="I31" s="17"/>
      <c r="J31" s="18"/>
      <c r="M31">
        <f t="shared" ref="M31:M32" si="2">IF(E31&gt;2,1,0)</f>
        <v>0</v>
      </c>
      <c r="N31" t="str">
        <f t="shared" si="1"/>
        <v/>
      </c>
    </row>
    <row r="32" spans="2:14" ht="22.5" customHeight="1" thickBot="1">
      <c r="B32" s="102"/>
      <c r="C32" s="105" t="s">
        <v>107</v>
      </c>
      <c r="D32" s="106"/>
      <c r="E32" s="25">
        <f>'作業用（触らないで！)'!N2</f>
        <v>0</v>
      </c>
      <c r="F32" s="26"/>
      <c r="G32" s="12" t="s">
        <v>108</v>
      </c>
      <c r="H32" s="19"/>
      <c r="I32" s="20"/>
      <c r="J32" s="21"/>
      <c r="M32">
        <f t="shared" si="2"/>
        <v>0</v>
      </c>
      <c r="N32" t="str">
        <f t="shared" si="1"/>
        <v/>
      </c>
    </row>
    <row r="33" spans="2:10" ht="9.9499999999999993" customHeight="1" thickTop="1" thickBot="1">
      <c r="I33" s="3"/>
      <c r="J33" s="3"/>
    </row>
    <row r="34" spans="2:10" ht="11.45" customHeight="1" thickTop="1">
      <c r="B34" s="112"/>
      <c r="C34" s="113"/>
      <c r="D34" s="113"/>
      <c r="E34" s="113"/>
      <c r="F34" s="113"/>
      <c r="G34" s="113"/>
      <c r="H34" s="113"/>
      <c r="I34" s="114"/>
      <c r="J34" s="115"/>
    </row>
    <row r="35" spans="2:10" s="1" customFormat="1" ht="21.75" customHeight="1">
      <c r="B35" s="116" t="s">
        <v>158</v>
      </c>
      <c r="C35" s="117"/>
      <c r="D35" s="117"/>
      <c r="E35" s="117"/>
      <c r="F35" s="117"/>
      <c r="G35" s="117"/>
      <c r="H35" s="117"/>
      <c r="I35" s="118"/>
      <c r="J35" s="119"/>
    </row>
    <row r="36" spans="2:10" s="1" customFormat="1" ht="21.75" customHeight="1">
      <c r="B36" s="120"/>
      <c r="C36" s="117"/>
      <c r="D36" s="117"/>
      <c r="E36" s="117"/>
      <c r="F36" s="130" t="s">
        <v>167</v>
      </c>
      <c r="G36" s="131"/>
      <c r="H36" s="131"/>
      <c r="I36" s="131"/>
      <c r="J36" s="119"/>
    </row>
    <row r="37" spans="2:10" s="1" customFormat="1" ht="11.45" customHeight="1">
      <c r="B37" s="120"/>
      <c r="C37" s="117"/>
      <c r="D37" s="117"/>
      <c r="E37" s="117"/>
      <c r="F37" s="117"/>
      <c r="G37" s="117"/>
      <c r="H37" s="117"/>
      <c r="I37" s="118"/>
      <c r="J37" s="119"/>
    </row>
    <row r="38" spans="2:10" s="1" customFormat="1" ht="21.75" customHeight="1">
      <c r="B38" s="116" t="s">
        <v>168</v>
      </c>
      <c r="C38" s="117"/>
      <c r="D38" s="117"/>
      <c r="E38" s="117"/>
      <c r="F38" s="117"/>
      <c r="G38" s="117"/>
      <c r="H38" s="117"/>
      <c r="I38" s="118"/>
      <c r="J38" s="119"/>
    </row>
    <row r="39" spans="2:10" s="1" customFormat="1" ht="11.45" customHeight="1">
      <c r="B39" s="120"/>
      <c r="C39" s="117"/>
      <c r="D39" s="117"/>
      <c r="E39" s="117"/>
      <c r="F39" s="117"/>
      <c r="G39" s="117"/>
      <c r="H39" s="117"/>
      <c r="I39" s="118"/>
      <c r="J39" s="119"/>
    </row>
    <row r="40" spans="2:10" s="1" customFormat="1" ht="21.75" customHeight="1">
      <c r="B40" s="121" t="str">
        <f>IF(SUM(M28:M32)&gt;0,"エントリー数の上限を超えています。申し込みできません。",C9&amp;"長　　　"&amp;DBCS(TRIM('1_学校情報'!D6)))</f>
        <v>下のタブから「1_学校情報」を選択して入力してください長　　　</v>
      </c>
      <c r="C40" s="122"/>
      <c r="D40" s="122"/>
      <c r="E40" s="122"/>
      <c r="F40" s="122"/>
      <c r="G40" s="122"/>
      <c r="H40" s="122"/>
      <c r="I40" s="132" t="s">
        <v>169</v>
      </c>
      <c r="J40" s="133"/>
    </row>
    <row r="41" spans="2:10" ht="11.45" customHeight="1" thickBot="1">
      <c r="B41" s="123"/>
      <c r="C41" s="124"/>
      <c r="D41" s="124"/>
      <c r="E41" s="124"/>
      <c r="F41" s="124"/>
      <c r="G41" s="124"/>
      <c r="H41" s="124"/>
      <c r="I41" s="125"/>
      <c r="J41" s="126"/>
    </row>
    <row r="42" spans="2:10" ht="19.5" customHeight="1" thickTop="1">
      <c r="B42" s="127"/>
      <c r="C42" s="128" t="s">
        <v>166</v>
      </c>
      <c r="D42" s="128"/>
      <c r="E42" s="128"/>
      <c r="F42" s="128"/>
      <c r="G42" s="128"/>
      <c r="H42" s="128"/>
      <c r="I42" s="128"/>
      <c r="J42" s="128"/>
    </row>
    <row r="43" spans="2:10" ht="19.5" customHeight="1">
      <c r="B43" s="127"/>
      <c r="C43" s="129" t="s">
        <v>73</v>
      </c>
      <c r="D43" s="129"/>
      <c r="E43" s="129"/>
      <c r="F43" s="129"/>
      <c r="G43" s="129"/>
      <c r="H43" s="129"/>
      <c r="I43" s="129"/>
      <c r="J43" s="129"/>
    </row>
    <row r="44" spans="2:10" ht="3.95" customHeight="1"/>
  </sheetData>
  <sheetProtection algorithmName="SHA-512" hashValue="oR713+OWQh/k11MQ7+IZtRd7MGje3MvsIshl5d/rRuYPsjnkvGV52zLHPpciWjcc3VLjaeShG6puwNQ/QpTGhg==" saltValue="pBH5KkQulG1vufJN14eiQw==" spinCount="100000" sheet="1" objects="1" scenarios="1" selectLockedCells="1" selectUnlockedCells="1"/>
  <mergeCells count="57">
    <mergeCell ref="F36:I36"/>
    <mergeCell ref="I40:J40"/>
    <mergeCell ref="E31:F31"/>
    <mergeCell ref="B5:C5"/>
    <mergeCell ref="E32:F32"/>
    <mergeCell ref="C43:J43"/>
    <mergeCell ref="B40:H40"/>
    <mergeCell ref="C31:D31"/>
    <mergeCell ref="C32:D32"/>
    <mergeCell ref="B27:B32"/>
    <mergeCell ref="C9:J9"/>
    <mergeCell ref="C10:J10"/>
    <mergeCell ref="C11:J11"/>
    <mergeCell ref="D12:F12"/>
    <mergeCell ref="H12:J12"/>
    <mergeCell ref="C28:D28"/>
    <mergeCell ref="C29:D29"/>
    <mergeCell ref="C30:D30"/>
    <mergeCell ref="C27:D27"/>
    <mergeCell ref="H27:J27"/>
    <mergeCell ref="E27:F27"/>
    <mergeCell ref="E28:F28"/>
    <mergeCell ref="E29:F29"/>
    <mergeCell ref="E30:F30"/>
    <mergeCell ref="C23:J23"/>
    <mergeCell ref="C24:F24"/>
    <mergeCell ref="G24:I24"/>
    <mergeCell ref="C25:F25"/>
    <mergeCell ref="C26:F26"/>
    <mergeCell ref="C20:F20"/>
    <mergeCell ref="G20:J20"/>
    <mergeCell ref="C21:F21"/>
    <mergeCell ref="G21:J21"/>
    <mergeCell ref="C22:F22"/>
    <mergeCell ref="G22:J22"/>
    <mergeCell ref="C17:E17"/>
    <mergeCell ref="G17:I17"/>
    <mergeCell ref="C18:E18"/>
    <mergeCell ref="G18:I18"/>
    <mergeCell ref="C19:F19"/>
    <mergeCell ref="G19:J19"/>
    <mergeCell ref="C13:E13"/>
    <mergeCell ref="G13:J13"/>
    <mergeCell ref="C42:J42"/>
    <mergeCell ref="H28:J32"/>
    <mergeCell ref="A1:K2"/>
    <mergeCell ref="G25:J25"/>
    <mergeCell ref="G26:J26"/>
    <mergeCell ref="B7:J7"/>
    <mergeCell ref="B10:B12"/>
    <mergeCell ref="C14:F14"/>
    <mergeCell ref="G14:J14"/>
    <mergeCell ref="B14:B26"/>
    <mergeCell ref="C15:E15"/>
    <mergeCell ref="G15:I15"/>
    <mergeCell ref="C16:E16"/>
    <mergeCell ref="G16:I16"/>
  </mergeCells>
  <phoneticPr fontId="1"/>
  <printOptions verticalCentered="1"/>
  <pageMargins left="0.78740157480314965" right="0.35433070866141736" top="0.27559055118110237" bottom="0.31496062992125984" header="0.39370078740157483" footer="0.39370078740157483"/>
  <pageSetup paperSize="9" orientation="portrait" r:id="rId1"/>
  <headerFooter alignWithMargins="0">
    <oddHeader>&amp;R&amp;"BIZ UDP明朝 Medium,標準"&amp;12（様式１）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22"/>
  <sheetViews>
    <sheetView zoomScale="70" zoomScaleNormal="70" workbookViewId="0">
      <selection activeCell="B2" sqref="B2"/>
    </sheetView>
  </sheetViews>
  <sheetFormatPr defaultColWidth="9" defaultRowHeight="10.5" customHeight="1"/>
  <cols>
    <col min="1" max="1" width="6.75" style="334" customWidth="1"/>
    <col min="2" max="2" width="7.125" style="334" customWidth="1"/>
    <col min="3" max="10" width="11.625" style="334" customWidth="1"/>
    <col min="11" max="18" width="9.5" style="334" customWidth="1"/>
    <col min="19" max="16384" width="9" style="334"/>
  </cols>
  <sheetData>
    <row r="1" spans="1:19" s="334" customFormat="1" ht="10.5" customHeight="1">
      <c r="A1" s="332" t="s">
        <v>76</v>
      </c>
      <c r="B1" s="333" t="s">
        <v>21</v>
      </c>
      <c r="C1" s="333" t="s">
        <v>59</v>
      </c>
      <c r="D1" s="333" t="s">
        <v>4</v>
      </c>
      <c r="E1" s="333" t="s">
        <v>23</v>
      </c>
      <c r="F1" s="333" t="s">
        <v>77</v>
      </c>
      <c r="G1" s="333" t="s">
        <v>131</v>
      </c>
      <c r="H1" s="333" t="s">
        <v>78</v>
      </c>
      <c r="I1" s="333" t="s">
        <v>79</v>
      </c>
      <c r="J1" s="333" t="s">
        <v>5</v>
      </c>
      <c r="K1" s="333" t="s">
        <v>6</v>
      </c>
      <c r="L1" s="333" t="s">
        <v>80</v>
      </c>
      <c r="M1" s="333" t="s">
        <v>81</v>
      </c>
      <c r="N1" s="333" t="s">
        <v>82</v>
      </c>
      <c r="O1" s="333" t="s">
        <v>83</v>
      </c>
      <c r="P1" s="333" t="s">
        <v>88</v>
      </c>
      <c r="Q1" s="333" t="s">
        <v>84</v>
      </c>
      <c r="R1" s="333" t="s">
        <v>7</v>
      </c>
    </row>
    <row r="2" spans="1:19" s="335" customFormat="1" ht="15.75" customHeight="1">
      <c r="A2" s="335" t="s">
        <v>9</v>
      </c>
      <c r="B2" s="336"/>
      <c r="C2" s="337">
        <f>'1_学校情報'!D5</f>
        <v>0</v>
      </c>
      <c r="D2" s="337" t="str">
        <f>ASC('1_学校情報'!D9)</f>
        <v/>
      </c>
      <c r="E2" s="337" t="str">
        <f>DBCS('1_学校情報'!E10)</f>
        <v/>
      </c>
      <c r="F2" s="335" t="str">
        <f>ASC('1_学校情報'!D11)</f>
        <v/>
      </c>
      <c r="G2" s="335" t="str">
        <f>ASC('1_学校情報'!D8)</f>
        <v/>
      </c>
      <c r="H2" s="337" t="str">
        <f>DBCS(TRIM('1_学校情報'!D7))</f>
        <v/>
      </c>
      <c r="I2" s="337" t="str">
        <f>DBCS(TRIM('1_学校情報'!D13))</f>
        <v/>
      </c>
      <c r="J2" s="338">
        <f>'3_参加者'!G17</f>
        <v>0</v>
      </c>
      <c r="K2" s="338">
        <f>'3_参加者'!H17</f>
        <v>0</v>
      </c>
      <c r="L2" s="338">
        <f>'4_番組'!J24</f>
        <v>0</v>
      </c>
      <c r="M2" s="338">
        <f>'4_番組'!J25</f>
        <v>0</v>
      </c>
      <c r="N2" s="338">
        <f>'4_番組'!J26</f>
        <v>0</v>
      </c>
      <c r="O2" s="338"/>
      <c r="P2" s="338"/>
      <c r="Q2" s="338">
        <f>'3_参加者'!P15+500*(L2+M2+N2)</f>
        <v>0</v>
      </c>
      <c r="R2" s="338">
        <f>'1_学校情報'!D14</f>
        <v>0</v>
      </c>
    </row>
    <row r="3" spans="1:19" s="334" customFormat="1" ht="10.5" customHeight="1">
      <c r="A3" s="339" t="s">
        <v>10</v>
      </c>
      <c r="B3" s="340" t="s">
        <v>21</v>
      </c>
      <c r="C3" s="340" t="s">
        <v>8</v>
      </c>
      <c r="D3" s="341" t="s">
        <v>91</v>
      </c>
      <c r="E3" s="341" t="s">
        <v>92</v>
      </c>
      <c r="F3" s="341" t="s">
        <v>26</v>
      </c>
      <c r="G3" s="341" t="s">
        <v>93</v>
      </c>
      <c r="H3" s="341" t="s">
        <v>94</v>
      </c>
      <c r="I3" s="341" t="s">
        <v>95</v>
      </c>
      <c r="J3" s="341" t="s">
        <v>96</v>
      </c>
      <c r="K3" s="341" t="s">
        <v>1</v>
      </c>
    </row>
    <row r="4" spans="1:19" s="334" customFormat="1" ht="10.5" customHeight="1">
      <c r="A4" s="334" t="s">
        <v>89</v>
      </c>
      <c r="B4" s="342">
        <f t="shared" ref="B4:B15" si="0">$B$2</f>
        <v>0</v>
      </c>
      <c r="C4" s="342">
        <v>1</v>
      </c>
      <c r="D4" s="343" t="str">
        <f>DBCS(TRIM('2_顧問アンケ'!B8))</f>
        <v>申込書記入の代表者名を自動表示</v>
      </c>
      <c r="E4" s="342">
        <f>'2_顧問アンケ'!C8</f>
        <v>0</v>
      </c>
      <c r="F4" s="342">
        <f>'2_顧問アンケ'!D8</f>
        <v>0</v>
      </c>
      <c r="G4" s="342">
        <f>'2_顧問アンケ'!E8</f>
        <v>0</v>
      </c>
      <c r="H4" s="342">
        <f>'2_顧問アンケ'!F8</f>
        <v>0</v>
      </c>
      <c r="I4" s="342">
        <f>'2_顧問アンケ'!G8</f>
        <v>0</v>
      </c>
      <c r="J4" s="342">
        <f>'2_顧問アンケ'!H8</f>
        <v>0</v>
      </c>
      <c r="K4" s="342" t="str">
        <f>SUBSTITUTE('2_顧問アンケ'!I8,"
"," ")</f>
        <v/>
      </c>
    </row>
    <row r="5" spans="1:19" s="334" customFormat="1" ht="10.5" customHeight="1">
      <c r="A5" s="334" t="s">
        <v>90</v>
      </c>
      <c r="B5" s="342">
        <f t="shared" si="0"/>
        <v>0</v>
      </c>
      <c r="C5" s="342">
        <v>2</v>
      </c>
      <c r="D5" s="343" t="str">
        <f>DBCS(TRIM('2_顧問アンケ'!B9))</f>
        <v/>
      </c>
      <c r="E5" s="342">
        <f>'2_顧問アンケ'!C9</f>
        <v>0</v>
      </c>
      <c r="F5" s="342">
        <f>'2_顧問アンケ'!D9</f>
        <v>0</v>
      </c>
      <c r="G5" s="342">
        <f>'2_顧問アンケ'!E9</f>
        <v>0</v>
      </c>
      <c r="H5" s="342">
        <f>'2_顧問アンケ'!F9</f>
        <v>0</v>
      </c>
      <c r="I5" s="342">
        <f>'2_顧問アンケ'!G9</f>
        <v>0</v>
      </c>
      <c r="J5" s="342">
        <f>'2_顧問アンケ'!H9</f>
        <v>0</v>
      </c>
      <c r="K5" s="342" t="str">
        <f>SUBSTITUTE('2_顧問アンケ'!I9,"
"," ")</f>
        <v/>
      </c>
    </row>
    <row r="6" spans="1:19" s="334" customFormat="1" ht="10.5" customHeight="1">
      <c r="A6" s="334" t="s">
        <v>90</v>
      </c>
      <c r="B6" s="342">
        <f t="shared" si="0"/>
        <v>0</v>
      </c>
      <c r="C6" s="342">
        <v>3</v>
      </c>
      <c r="D6" s="343" t="str">
        <f>DBCS(TRIM('2_顧問アンケ'!B10))</f>
        <v/>
      </c>
      <c r="E6" s="342">
        <f>'2_顧問アンケ'!C10</f>
        <v>0</v>
      </c>
      <c r="F6" s="342">
        <f>'2_顧問アンケ'!D10</f>
        <v>0</v>
      </c>
      <c r="G6" s="342">
        <f>'2_顧問アンケ'!E10</f>
        <v>0</v>
      </c>
      <c r="H6" s="342">
        <f>'2_顧問アンケ'!F10</f>
        <v>0</v>
      </c>
      <c r="I6" s="342">
        <f>'2_顧問アンケ'!G10</f>
        <v>0</v>
      </c>
      <c r="J6" s="342">
        <f>'2_顧問アンケ'!H10</f>
        <v>0</v>
      </c>
      <c r="K6" s="342" t="str">
        <f>SUBSTITUTE('2_顧問アンケ'!I10,"
"," ")</f>
        <v/>
      </c>
    </row>
    <row r="7" spans="1:19" s="334" customFormat="1" ht="10.5" customHeight="1">
      <c r="A7" s="334" t="s">
        <v>89</v>
      </c>
      <c r="B7" s="342">
        <f t="shared" si="0"/>
        <v>0</v>
      </c>
      <c r="C7" s="342">
        <v>4</v>
      </c>
      <c r="D7" s="343" t="str">
        <f>DBCS(TRIM('2_顧問アンケ'!B11))</f>
        <v/>
      </c>
      <c r="E7" s="342">
        <f>'2_顧問アンケ'!C11</f>
        <v>0</v>
      </c>
      <c r="F7" s="342">
        <f>'2_顧問アンケ'!D11</f>
        <v>0</v>
      </c>
      <c r="G7" s="342">
        <f>'2_顧問アンケ'!E11</f>
        <v>0</v>
      </c>
      <c r="H7" s="342">
        <f>'2_顧問アンケ'!F11</f>
        <v>0</v>
      </c>
      <c r="I7" s="342">
        <f>'2_顧問アンケ'!G11</f>
        <v>0</v>
      </c>
      <c r="J7" s="342">
        <f>'2_顧問アンケ'!H11</f>
        <v>0</v>
      </c>
      <c r="K7" s="342" t="str">
        <f>SUBSTITUTE('2_顧問アンケ'!I11,"
"," ")</f>
        <v/>
      </c>
    </row>
    <row r="8" spans="1:19" s="334" customFormat="1" ht="10.5" customHeight="1">
      <c r="A8" s="334" t="s">
        <v>90</v>
      </c>
      <c r="B8" s="342">
        <f t="shared" si="0"/>
        <v>0</v>
      </c>
      <c r="C8" s="342">
        <v>5</v>
      </c>
      <c r="D8" s="343" t="str">
        <f>DBCS(TRIM('2_顧問アンケ'!B12))</f>
        <v/>
      </c>
      <c r="E8" s="342">
        <f>'2_顧問アンケ'!C12</f>
        <v>0</v>
      </c>
      <c r="F8" s="342">
        <f>'2_顧問アンケ'!D12</f>
        <v>0</v>
      </c>
      <c r="G8" s="342">
        <f>'2_顧問アンケ'!E12</f>
        <v>0</v>
      </c>
      <c r="H8" s="342">
        <f>'2_顧問アンケ'!F12</f>
        <v>0</v>
      </c>
      <c r="I8" s="342">
        <f>'2_顧問アンケ'!G12</f>
        <v>0</v>
      </c>
      <c r="J8" s="342">
        <f>'2_顧問アンケ'!H12</f>
        <v>0</v>
      </c>
      <c r="K8" s="342" t="str">
        <f>SUBSTITUTE('2_顧問アンケ'!I12,"
"," ")</f>
        <v/>
      </c>
    </row>
    <row r="9" spans="1:19" s="334" customFormat="1" ht="10.5" customHeight="1">
      <c r="A9" s="344" t="s">
        <v>76</v>
      </c>
      <c r="B9" s="340" t="s">
        <v>21</v>
      </c>
      <c r="C9" s="340" t="s">
        <v>8</v>
      </c>
      <c r="D9" s="340" t="s">
        <v>63</v>
      </c>
      <c r="E9" s="340" t="s">
        <v>99</v>
      </c>
      <c r="F9" s="340" t="s">
        <v>100</v>
      </c>
      <c r="G9" s="340" t="s">
        <v>132</v>
      </c>
      <c r="H9" s="340" t="s">
        <v>25</v>
      </c>
      <c r="I9" s="340" t="s">
        <v>102</v>
      </c>
      <c r="J9" s="340" t="s">
        <v>101</v>
      </c>
    </row>
    <row r="10" spans="1:19" s="334" customFormat="1" ht="10.5" customHeight="1">
      <c r="A10" s="334" t="s">
        <v>98</v>
      </c>
      <c r="B10" s="342">
        <f t="shared" si="0"/>
        <v>0</v>
      </c>
      <c r="C10" s="342">
        <v>1</v>
      </c>
      <c r="D10" s="342">
        <f>'3_参加者'!D8</f>
        <v>0</v>
      </c>
      <c r="E10" s="342" t="str">
        <f>DBCS(TRIM('3_参加者'!E8))</f>
        <v/>
      </c>
      <c r="F10" s="342" t="str">
        <f>DBCS(TRIM('3_参加者'!F8))</f>
        <v/>
      </c>
      <c r="G10" s="342" t="str">
        <f>DBCS('3_参加者'!G8)</f>
        <v/>
      </c>
      <c r="H10" s="342" t="str">
        <f>DBCS('3_参加者'!H8)</f>
        <v/>
      </c>
      <c r="I10" s="342"/>
      <c r="J10" s="342" t="str">
        <f>SUBSTITUTE('3_参加者'!I8,"
"," ")</f>
        <v/>
      </c>
    </row>
    <row r="11" spans="1:19" s="334" customFormat="1" ht="10.5" customHeight="1">
      <c r="A11" s="334" t="s">
        <v>97</v>
      </c>
      <c r="B11" s="342">
        <f t="shared" si="0"/>
        <v>0</v>
      </c>
      <c r="C11" s="342">
        <v>2</v>
      </c>
      <c r="D11" s="342">
        <f>'3_参加者'!D9</f>
        <v>0</v>
      </c>
      <c r="E11" s="342" t="str">
        <f>DBCS(TRIM('3_参加者'!E9))</f>
        <v/>
      </c>
      <c r="F11" s="342" t="str">
        <f>DBCS(TRIM('3_参加者'!F9))</f>
        <v/>
      </c>
      <c r="G11" s="342" t="str">
        <f>DBCS('3_参加者'!G9)</f>
        <v/>
      </c>
      <c r="H11" s="342" t="str">
        <f>DBCS('3_参加者'!H9)</f>
        <v/>
      </c>
      <c r="I11" s="342"/>
      <c r="J11" s="342" t="str">
        <f>SUBSTITUTE('3_参加者'!I9,"
"," ")</f>
        <v/>
      </c>
    </row>
    <row r="12" spans="1:19" s="334" customFormat="1" ht="10.5" customHeight="1">
      <c r="A12" s="334" t="s">
        <v>97</v>
      </c>
      <c r="B12" s="342">
        <f t="shared" si="0"/>
        <v>0</v>
      </c>
      <c r="C12" s="342">
        <v>3</v>
      </c>
      <c r="D12" s="342">
        <f>'3_参加者'!D10</f>
        <v>0</v>
      </c>
      <c r="E12" s="342" t="str">
        <f>DBCS(TRIM('3_参加者'!E10))</f>
        <v/>
      </c>
      <c r="F12" s="342" t="str">
        <f>DBCS(TRIM('3_参加者'!F10))</f>
        <v/>
      </c>
      <c r="G12" s="342" t="str">
        <f>DBCS('3_参加者'!G10)</f>
        <v/>
      </c>
      <c r="H12" s="342" t="str">
        <f>DBCS('3_参加者'!H10)</f>
        <v/>
      </c>
      <c r="I12" s="342"/>
      <c r="J12" s="342" t="str">
        <f>SUBSTITUTE('3_参加者'!I10,"
"," ")</f>
        <v/>
      </c>
    </row>
    <row r="13" spans="1:19" s="334" customFormat="1" ht="10.5" customHeight="1">
      <c r="A13" s="334" t="s">
        <v>97</v>
      </c>
      <c r="B13" s="342">
        <f t="shared" si="0"/>
        <v>0</v>
      </c>
      <c r="C13" s="342">
        <v>4</v>
      </c>
      <c r="D13" s="342">
        <f>'3_参加者'!D11</f>
        <v>0</v>
      </c>
      <c r="E13" s="342" t="str">
        <f>DBCS(TRIM('3_参加者'!E11))</f>
        <v/>
      </c>
      <c r="F13" s="342" t="str">
        <f>DBCS(TRIM('3_参加者'!F11))</f>
        <v/>
      </c>
      <c r="G13" s="342" t="str">
        <f>DBCS('3_参加者'!G11)</f>
        <v/>
      </c>
      <c r="H13" s="342" t="str">
        <f>DBCS('3_参加者'!H11)</f>
        <v/>
      </c>
      <c r="I13" s="342"/>
      <c r="J13" s="342" t="str">
        <f>SUBSTITUTE('3_参加者'!I11,"
"," ")</f>
        <v/>
      </c>
    </row>
    <row r="14" spans="1:19" s="334" customFormat="1" ht="10.5" customHeight="1">
      <c r="A14" s="334" t="s">
        <v>97</v>
      </c>
      <c r="B14" s="342">
        <f t="shared" si="0"/>
        <v>0</v>
      </c>
      <c r="C14" s="342">
        <v>5</v>
      </c>
      <c r="D14" s="342">
        <f>'3_参加者'!D12</f>
        <v>0</v>
      </c>
      <c r="E14" s="342" t="str">
        <f>DBCS(TRIM('3_参加者'!E12))</f>
        <v/>
      </c>
      <c r="F14" s="342" t="str">
        <f>DBCS(TRIM('3_参加者'!F12))</f>
        <v/>
      </c>
      <c r="G14" s="342" t="str">
        <f>DBCS('3_参加者'!G12)</f>
        <v/>
      </c>
      <c r="H14" s="342" t="str">
        <f>DBCS('3_参加者'!H12)</f>
        <v/>
      </c>
      <c r="I14" s="342"/>
      <c r="J14" s="342" t="str">
        <f>SUBSTITUTE('3_参加者'!I12,"
"," ")</f>
        <v/>
      </c>
    </row>
    <row r="15" spans="1:19" s="334" customFormat="1" ht="10.5" customHeight="1">
      <c r="A15" s="334" t="s">
        <v>97</v>
      </c>
      <c r="B15" s="342">
        <f t="shared" si="0"/>
        <v>0</v>
      </c>
      <c r="C15" s="342">
        <v>6</v>
      </c>
      <c r="D15" s="342">
        <f>'3_参加者'!D13</f>
        <v>0</v>
      </c>
      <c r="E15" s="342" t="str">
        <f>DBCS(TRIM('3_参加者'!E13))</f>
        <v/>
      </c>
      <c r="F15" s="342" t="str">
        <f>DBCS(TRIM('3_参加者'!F13))</f>
        <v/>
      </c>
      <c r="G15" s="342" t="str">
        <f>DBCS('3_参加者'!G13)</f>
        <v/>
      </c>
      <c r="H15" s="342" t="str">
        <f>DBCS('3_参加者'!H13)</f>
        <v/>
      </c>
      <c r="I15" s="342"/>
      <c r="J15" s="342" t="str">
        <f>SUBSTITUTE('3_参加者'!I13,"
"," ")</f>
        <v/>
      </c>
    </row>
    <row r="16" spans="1:19" s="334" customFormat="1" ht="10.5" customHeight="1">
      <c r="A16" s="345" t="s">
        <v>10</v>
      </c>
      <c r="B16" s="346" t="s">
        <v>21</v>
      </c>
      <c r="C16" s="346" t="s">
        <v>114</v>
      </c>
      <c r="D16" s="346" t="s">
        <v>115</v>
      </c>
      <c r="E16" s="346" t="s">
        <v>116</v>
      </c>
      <c r="F16" s="346" t="s">
        <v>120</v>
      </c>
      <c r="G16" s="346" t="s">
        <v>117</v>
      </c>
      <c r="H16" s="346" t="s">
        <v>118</v>
      </c>
      <c r="I16" s="346" t="s">
        <v>119</v>
      </c>
      <c r="J16" s="346" t="s">
        <v>1</v>
      </c>
      <c r="K16" s="347"/>
      <c r="L16" s="343"/>
      <c r="M16" s="343"/>
      <c r="N16" s="343"/>
      <c r="O16" s="343"/>
      <c r="P16" s="343"/>
      <c r="Q16" s="343"/>
      <c r="R16" s="343"/>
      <c r="S16" s="343"/>
    </row>
    <row r="17" spans="1:10" s="334" customFormat="1" ht="10.5" customHeight="1">
      <c r="A17" s="334" t="s">
        <v>109</v>
      </c>
      <c r="B17" s="342">
        <f t="shared" ref="B17:B21" si="1">$B$2</f>
        <v>0</v>
      </c>
      <c r="C17" s="342">
        <v>1</v>
      </c>
      <c r="D17" s="342" t="s">
        <v>112</v>
      </c>
      <c r="E17" s="334" t="str">
        <f>IF(ISBLANK('4_番組'!D7),"",'4_番組'!D7)</f>
        <v/>
      </c>
      <c r="G17" s="334" t="str">
        <f>IF(ISBLANK('4_番組'!G7),"",'4_番組'!G7)</f>
        <v/>
      </c>
      <c r="H17" s="334" t="str">
        <f>IF(ISBLANK('4_番組'!I7),"",DBCS(TRIM('4_番組'!I7)))</f>
        <v/>
      </c>
      <c r="J17" s="334" t="str">
        <f>SUBSTITUTE('4_番組'!K7,"
"," ")</f>
        <v/>
      </c>
    </row>
    <row r="18" spans="1:10" s="334" customFormat="1" ht="10.5" customHeight="1">
      <c r="A18" s="334" t="s">
        <v>109</v>
      </c>
      <c r="B18" s="342">
        <f t="shared" si="1"/>
        <v>0</v>
      </c>
      <c r="C18" s="342">
        <v>2</v>
      </c>
      <c r="D18" s="342" t="s">
        <v>112</v>
      </c>
      <c r="E18" s="334" t="str">
        <f>IF(ISBLANK('4_番組'!D8),"",'4_番組'!D8)</f>
        <v/>
      </c>
      <c r="G18" s="334" t="str">
        <f>IF(ISBLANK('4_番組'!G8),"",'4_番組'!G8)</f>
        <v/>
      </c>
      <c r="H18" s="334" t="str">
        <f>IF(ISBLANK('4_番組'!I8),"",DBCS(TRIM('4_番組'!I8)))</f>
        <v/>
      </c>
      <c r="J18" s="334" t="str">
        <f>SUBSTITUTE('4_番組'!K8,"
"," ")</f>
        <v/>
      </c>
    </row>
    <row r="19" spans="1:10" s="334" customFormat="1" ht="10.5" customHeight="1">
      <c r="A19" s="334" t="s">
        <v>109</v>
      </c>
      <c r="B19" s="342">
        <f t="shared" si="1"/>
        <v>0</v>
      </c>
      <c r="C19" s="342">
        <v>3</v>
      </c>
      <c r="D19" s="342" t="s">
        <v>113</v>
      </c>
      <c r="E19" s="334" t="str">
        <f>IF(ISBLANK('4_番組'!D13),"",'4_番組'!D13)</f>
        <v/>
      </c>
      <c r="G19" s="334" t="str">
        <f>IF(ISBLANK('4_番組'!G13),"",'4_番組'!G13)</f>
        <v/>
      </c>
      <c r="H19" s="334" t="str">
        <f>IF(ISBLANK('4_番組'!I13),"",DBCS(TRIM('4_番組'!I13)))</f>
        <v/>
      </c>
      <c r="J19" s="334" t="str">
        <f>SUBSTITUTE('4_番組'!K13,"
"," ")</f>
        <v/>
      </c>
    </row>
    <row r="20" spans="1:10" s="334" customFormat="1" ht="10.5" customHeight="1">
      <c r="A20" s="334" t="s">
        <v>110</v>
      </c>
      <c r="B20" s="342">
        <f t="shared" si="1"/>
        <v>0</v>
      </c>
      <c r="C20" s="342">
        <v>4</v>
      </c>
      <c r="D20" s="342" t="s">
        <v>113</v>
      </c>
      <c r="E20" s="334" t="str">
        <f>IF(ISBLANK('4_番組'!D14),"",'4_番組'!D14)</f>
        <v/>
      </c>
      <c r="G20" s="334" t="str">
        <f>IF(ISBLANK('4_番組'!G14),"",'4_番組'!G14)</f>
        <v/>
      </c>
      <c r="H20" s="334" t="str">
        <f>IF(ISBLANK('4_番組'!I14),"",DBCS(TRIM('4_番組'!I14)))</f>
        <v/>
      </c>
      <c r="J20" s="334" t="str">
        <f>SUBSTITUTE('4_番組'!K14,"
"," ")</f>
        <v/>
      </c>
    </row>
    <row r="21" spans="1:10" s="334" customFormat="1" ht="10.5" customHeight="1">
      <c r="A21" s="334" t="s">
        <v>110</v>
      </c>
      <c r="B21" s="342">
        <f t="shared" si="1"/>
        <v>0</v>
      </c>
      <c r="C21" s="342">
        <v>5</v>
      </c>
      <c r="D21" s="342" t="s">
        <v>82</v>
      </c>
      <c r="E21" s="334" t="str">
        <f>IF(ISBLANK('4_番組'!D19),"",'4_番組'!D19)</f>
        <v/>
      </c>
      <c r="F21" s="334" t="str">
        <f>IF(ISBLANK('4_番組'!F19),"",'4_番組'!F19)</f>
        <v/>
      </c>
      <c r="G21" s="334" t="str">
        <f>IF(ISBLANK('4_番組'!G19),"",'4_番組'!G19)</f>
        <v/>
      </c>
      <c r="H21" s="334" t="str">
        <f>IF(ISBLANK('4_番組'!I19),"",DBCS(TRIM('4_番組'!I19)))</f>
        <v/>
      </c>
      <c r="I21" s="334" t="str">
        <f>IF(ISBLANK('4_番組'!K19),"",'4_番組'!K19)</f>
        <v/>
      </c>
    </row>
    <row r="22" spans="1:10" s="334" customFormat="1" ht="10.5" customHeight="1">
      <c r="A22" s="334" t="s">
        <v>111</v>
      </c>
      <c r="B22" s="334">
        <v>0</v>
      </c>
      <c r="C22" s="334">
        <v>6</v>
      </c>
      <c r="D22" s="334" t="s">
        <v>82</v>
      </c>
      <c r="E22" s="334" t="str">
        <f>IF(ISBLANK('4_番組'!D20),"",'4_番組'!D20)</f>
        <v/>
      </c>
      <c r="F22" s="334" t="str">
        <f>IF(ISBLANK('4_番組'!F20),"",'4_番組'!F20)</f>
        <v/>
      </c>
      <c r="G22" s="334" t="str">
        <f>IF(ISBLANK('4_番組'!G20),"",'4_番組'!G20)</f>
        <v/>
      </c>
      <c r="H22" s="334" t="str">
        <f>IF(ISBLANK('4_番組'!I20),"",DBCS(TRIM('4_番組'!I20)))</f>
        <v/>
      </c>
      <c r="I22" s="334" t="str">
        <f>IF(ISBLANK('4_番組'!K20),"",'4_番組'!K20)</f>
        <v/>
      </c>
    </row>
  </sheetData>
  <sheetProtection algorithmName="SHA-512" hashValue="068uf9Anp7fzUvC0dIuDH555rKM+WRiZIw+N4ap22JpYS94PUKTAMolgx9ZdihbdcSNZIFtmg196QPsmb+5OHw==" saltValue="6mNqV/LD/Gt1HbXIf/AV/Q==" spinCount="100000" sheet="1" objects="1" scenarios="1"/>
  <phoneticPr fontId="4"/>
  <dataValidations count="1">
    <dataValidation imeMode="disabled" allowBlank="1" showInputMessage="1" showErrorMessage="1" sqref="B2" xr:uid="{00000000-0002-0000-0600-000000000000}"/>
  </dataValidations>
  <pageMargins left="0.7" right="0.7" top="0.75" bottom="0.75" header="0.3" footer="0.3"/>
  <pageSetup paperSize="9" orientation="portrait" horizontalDpi="4294967294" verticalDpi="0" r:id="rId1"/>
</worksheet>
</file>

<file path=docMetadata/LabelInfo.xml><?xml version="1.0" encoding="utf-8"?>
<clbl:labelList xmlns:clbl="http://schemas.microsoft.com/office/2020/mipLabelMetadata">
  <clbl:label id="{c5ee6e94-d455-43df-b19e-97dde671e91e}" enabled="1" method="Standard" siteId="{12070d49-0d58-40e3-8d87-8f8077d1ef4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はじめ</vt:lpstr>
      <vt:lpstr>1_学校情報</vt:lpstr>
      <vt:lpstr>2_顧問アンケ</vt:lpstr>
      <vt:lpstr>3_参加者</vt:lpstr>
      <vt:lpstr>4_番組</vt:lpstr>
      <vt:lpstr>5_申込書</vt:lpstr>
      <vt:lpstr>作業用（触らないで！)</vt:lpstr>
      <vt:lpstr>'1_学校情報'!Print_Area</vt:lpstr>
      <vt:lpstr>'2_顧問アンケ'!Print_Area</vt:lpstr>
      <vt:lpstr>'3_参加者'!Print_Area</vt:lpstr>
      <vt:lpstr>'4_番組'!Print_Area</vt:lpstr>
      <vt:lpstr>'5_申込書'!Print_Area</vt:lpstr>
      <vt:lpstr>はじめ!Print_Area</vt:lpstr>
      <vt:lpstr>'3_参加者'!Print_Titles</vt:lpstr>
    </vt:vector>
  </TitlesOfParts>
  <Company>大阪府高視研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A.OBATA</dc:creator>
  <cp:lastModifiedBy>小畑　敦彦</cp:lastModifiedBy>
  <cp:revision>1</cp:revision>
  <cp:lastPrinted>2025-09-17T00:11:34Z</cp:lastPrinted>
  <dcterms:created xsi:type="dcterms:W3CDTF">2009-04-28T02:25:45Z</dcterms:created>
  <dcterms:modified xsi:type="dcterms:W3CDTF">2025-09-17T00:12:36Z</dcterms:modified>
</cp:coreProperties>
</file>